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8370" windowHeight="5850" activeTab="0"/>
  </bookViews>
  <sheets>
    <sheet name="instruments" sheetId="1" r:id="rId1"/>
    <sheet name="positions" sheetId="2" r:id="rId2"/>
    <sheet name="output" sheetId="3" r:id="rId3"/>
    <sheet name="Lib_output" sheetId="4" r:id="rId4"/>
    <sheet name="temp" sheetId="5" r:id="rId5"/>
  </sheets>
  <definedNames/>
  <calcPr fullCalcOnLoad="1"/>
</workbook>
</file>

<file path=xl/sharedStrings.xml><?xml version="1.0" encoding="utf-8"?>
<sst xmlns="http://schemas.openxmlformats.org/spreadsheetml/2006/main" count="1055" uniqueCount="98">
  <si>
    <t>актив</t>
  </si>
  <si>
    <t>страйк</t>
  </si>
  <si>
    <t>объем</t>
  </si>
  <si>
    <t>цена (если заявка)</t>
  </si>
  <si>
    <t>Иванов Ю.Ю.</t>
  </si>
  <si>
    <t>ООО "Газфинанс"</t>
  </si>
  <si>
    <t>Петров В.В.</t>
  </si>
  <si>
    <t>дата истечения опциона (фьючерс типа 2)</t>
  </si>
  <si>
    <t>дата исполнения (фьючерс типа 1)</t>
  </si>
  <si>
    <t>Фирма</t>
  </si>
  <si>
    <t>Клиент</t>
  </si>
  <si>
    <t>номер</t>
  </si>
  <si>
    <t>имя</t>
  </si>
  <si>
    <t>инструмент</t>
  </si>
  <si>
    <t>EERU</t>
  </si>
  <si>
    <t>SprQuant</t>
  </si>
  <si>
    <t>Nvolat</t>
  </si>
  <si>
    <t>Spreadstep</t>
  </si>
  <si>
    <t>z</t>
  </si>
  <si>
    <t>nriskpoints (если xmethod=1)</t>
  </si>
  <si>
    <t>riskstep (если Xmethod=2)</t>
  </si>
  <si>
    <t>xmethod</t>
  </si>
  <si>
    <t>группы АКТИВОВ по межконтрактному спреду:</t>
  </si>
  <si>
    <t>Группа 1:</t>
  </si>
  <si>
    <t>RTS</t>
  </si>
  <si>
    <t>GAZP</t>
  </si>
  <si>
    <t>АКТИВЫ типа 0</t>
  </si>
  <si>
    <t>фьючерсы типа 1</t>
  </si>
  <si>
    <t>L</t>
  </si>
  <si>
    <t>Q</t>
  </si>
  <si>
    <t>spread (0,1,2)</t>
  </si>
  <si>
    <t>фьючерсы типа 2</t>
  </si>
  <si>
    <t>a</t>
  </si>
  <si>
    <t>b</t>
  </si>
  <si>
    <t>c</t>
  </si>
  <si>
    <t>d</t>
  </si>
  <si>
    <t>e</t>
  </si>
  <si>
    <t>AddGO</t>
  </si>
  <si>
    <t>AddRisk</t>
  </si>
  <si>
    <t>Монолит</t>
  </si>
  <si>
    <t>заявка (1 или пусто)</t>
  </si>
  <si>
    <t>riskstep</t>
  </si>
  <si>
    <t>nriskpoints</t>
  </si>
  <si>
    <t>isput (1 если put, 0 если call)</t>
  </si>
  <si>
    <t>текущая дата:</t>
  </si>
  <si>
    <t>VolatCorridor</t>
  </si>
  <si>
    <t xml:space="preserve"> </t>
  </si>
  <si>
    <t>Паршиков В.В.</t>
  </si>
  <si>
    <t>АКТИВ</t>
  </si>
  <si>
    <t>today</t>
  </si>
  <si>
    <t>expiration</t>
  </si>
  <si>
    <t>T</t>
  </si>
  <si>
    <t>d1</t>
  </si>
  <si>
    <t>S</t>
  </si>
  <si>
    <t>X</t>
  </si>
  <si>
    <t>volat</t>
  </si>
  <si>
    <t>d2</t>
  </si>
  <si>
    <t>pricecall</t>
  </si>
  <si>
    <t>priceput</t>
  </si>
  <si>
    <t>Абрикосов М.</t>
  </si>
  <si>
    <t>addrisk</t>
  </si>
  <si>
    <t>strike</t>
  </si>
  <si>
    <t>x</t>
  </si>
  <si>
    <t>оценка сверху на допГО</t>
  </si>
  <si>
    <t>бабочка</t>
  </si>
  <si>
    <t>заявка в закрытие позы в продажу</t>
  </si>
  <si>
    <t>проданный синтетический пут</t>
  </si>
  <si>
    <t>subrisks (1 -- учитываем подточки)</t>
  </si>
  <si>
    <t>netpositive</t>
  </si>
  <si>
    <t>Текущая дата:</t>
  </si>
  <si>
    <t>Размер ГО</t>
  </si>
  <si>
    <t>Ф типа 1</t>
  </si>
  <si>
    <t>календарный спред на опционах (в идеале бездепозитный)</t>
  </si>
  <si>
    <t>ГО=</t>
  </si>
  <si>
    <t>покупка/продажа фьючерса, позиция/заявка, в открытие/закрытие, объем заявки больше/меньше объема позиции, две заявки</t>
  </si>
  <si>
    <t>опцион пут/колл, куп/прод, край/внутр/сильно в деньгах, заявка (больш/мал цены)/позиция + то же с заявками -- одной</t>
  </si>
  <si>
    <t>Связки в рамках одного ВФ</t>
  </si>
  <si>
    <t>проданный/купленный синтетический пут/колл с разными страйками</t>
  </si>
  <si>
    <t>X=</t>
  </si>
  <si>
    <t>Risks F1 Prototype</t>
  </si>
  <si>
    <t>Risks EERU Prototype</t>
  </si>
  <si>
    <t>EERU spread: options</t>
  </si>
  <si>
    <t>ГО по АКТИВУ:</t>
  </si>
  <si>
    <t>Абрикосов</t>
  </si>
  <si>
    <t>15/12/2006</t>
  </si>
  <si>
    <t>MinStepPrice</t>
  </si>
  <si>
    <t>MinStep</t>
  </si>
  <si>
    <t>Ф типа 2</t>
  </si>
  <si>
    <t>Риски по:</t>
  </si>
  <si>
    <t>F тип 1</t>
  </si>
  <si>
    <t>F тип 2</t>
  </si>
  <si>
    <t>vol1</t>
  </si>
  <si>
    <t>vol2</t>
  </si>
  <si>
    <t>vol3</t>
  </si>
  <si>
    <t>vol4</t>
  </si>
  <si>
    <t>vol5</t>
  </si>
  <si>
    <t xml:space="preserve">BAYLESS INVESTMENTS LIMITED                       </t>
  </si>
  <si>
    <t>партнёр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</si>
</sst>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m/yyyy"/>
    <numFmt numFmtId="174" formatCode="d/m/yy"/>
    <numFmt numFmtId="175" formatCode="0.000000"/>
    <numFmt numFmtId="176" formatCode="0.00000000"/>
    <numFmt numFmtId="177" formatCode="0.0000000"/>
  </numFmts>
  <fonts count="11">
    <font>
      <sz val="10"/>
      <name val="Arial"/>
      <family val="0"/>
    </font>
    <font>
      <sz val="8.75"/>
      <name val="Arial Cyr"/>
      <family val="0"/>
    </font>
    <font>
      <sz val="8"/>
      <name val="Arial Cyr"/>
      <family val="0"/>
    </font>
    <font>
      <b/>
      <sz val="8"/>
      <name val="Courier New Baltic"/>
      <family val="3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8.75"/>
      <name val="Arial CYR"/>
      <family val="2"/>
    </font>
    <font>
      <b/>
      <sz val="9.75"/>
      <name val="Courier New Baltic"/>
      <family val="3"/>
    </font>
    <font>
      <sz val="9.75"/>
      <name val="Arial Cyr"/>
      <family val="0"/>
    </font>
    <font>
      <sz val="10.25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14" fontId="5" fillId="2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4" fontId="5" fillId="0" borderId="0" xfId="0" applyNumberFormat="1" applyFont="1" applyFill="1" applyAlignment="1">
      <alignment/>
    </xf>
    <xf numFmtId="0" fontId="5" fillId="0" borderId="0" xfId="20" applyFont="1">
      <alignment/>
      <protection/>
    </xf>
    <xf numFmtId="0" fontId="5" fillId="0" borderId="0" xfId="20" applyFont="1" applyFill="1">
      <alignment/>
      <protection/>
    </xf>
    <xf numFmtId="14" fontId="5" fillId="0" borderId="0" xfId="20" applyNumberFormat="1" applyFont="1">
      <alignment/>
      <protection/>
    </xf>
    <xf numFmtId="14" fontId="5" fillId="0" borderId="0" xfId="20" applyNumberFormat="1" applyFont="1" applyFill="1">
      <alignment/>
      <protection/>
    </xf>
    <xf numFmtId="9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4" borderId="0" xfId="0" applyFont="1" applyFill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6" fillId="3" borderId="0" xfId="0" applyNumberFormat="1" applyFont="1" applyFill="1" applyAlignment="1">
      <alignment/>
    </xf>
    <xf numFmtId="4" fontId="5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Риски клиента по фьючерсу типа 1</a:t>
            </a:r>
          </a:p>
        </c:rich>
      </c:tx>
      <c:layout>
        <c:manualLayout>
          <c:xMode val="factor"/>
          <c:yMode val="factor"/>
          <c:x val="-0.006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75"/>
          <c:w val="0.994"/>
          <c:h val="0.876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output!$A$12:$A$28</c:f>
              <c:numCache>
                <c:ptCount val="17"/>
                <c:pt idx="0">
                  <c:v>20007</c:v>
                </c:pt>
                <c:pt idx="1">
                  <c:v>28967</c:v>
                </c:pt>
                <c:pt idx="2">
                  <c:v>29505.947368421053</c:v>
                </c:pt>
                <c:pt idx="3">
                  <c:v>30044.894736842107</c:v>
                </c:pt>
                <c:pt idx="4">
                  <c:v>30583.842105263157</c:v>
                </c:pt>
                <c:pt idx="5">
                  <c:v>31122.78947368421</c:v>
                </c:pt>
                <c:pt idx="6">
                  <c:v>31661.736842105263</c:v>
                </c:pt>
                <c:pt idx="7">
                  <c:v>32200.684210526317</c:v>
                </c:pt>
                <c:pt idx="8">
                  <c:v>32739.631578947367</c:v>
                </c:pt>
                <c:pt idx="9">
                  <c:v>33278.57894736842</c:v>
                </c:pt>
                <c:pt idx="10">
                  <c:v>33817.52631578947</c:v>
                </c:pt>
                <c:pt idx="11">
                  <c:v>34356.47368421053</c:v>
                </c:pt>
                <c:pt idx="12">
                  <c:v>34895.42105263158</c:v>
                </c:pt>
                <c:pt idx="13">
                  <c:v>35434.36842105263</c:v>
                </c:pt>
                <c:pt idx="14">
                  <c:v>35973.31578947369</c:v>
                </c:pt>
                <c:pt idx="15">
                  <c:v>36512.26315789473</c:v>
                </c:pt>
                <c:pt idx="16">
                  <c:v>37051.21052631579</c:v>
                </c:pt>
              </c:numCache>
            </c:numRef>
          </c:xVal>
          <c:yVal>
            <c:numRef>
              <c:f>output!$C$12:$C$28</c:f>
              <c:numCache>
                <c:ptCount val="17"/>
                <c:pt idx="0">
                  <c:v>0</c:v>
                </c:pt>
                <c:pt idx="1">
                  <c:v>-49.84740799306138</c:v>
                </c:pt>
                <c:pt idx="2">
                  <c:v>-64.282370157032</c:v>
                </c:pt>
                <c:pt idx="3">
                  <c:v>-81.31922068023414</c:v>
                </c:pt>
                <c:pt idx="4">
                  <c:v>-101.07780942123145</c:v>
                </c:pt>
                <c:pt idx="5">
                  <c:v>-123.67554769124547</c:v>
                </c:pt>
                <c:pt idx="6">
                  <c:v>-149.2691398676535</c:v>
                </c:pt>
                <c:pt idx="7">
                  <c:v>-178.10815769260012</c:v>
                </c:pt>
                <c:pt idx="8">
                  <c:v>-210.59726044799277</c:v>
                </c:pt>
                <c:pt idx="9">
                  <c:v>-247.3637082152104</c:v>
                </c:pt>
                <c:pt idx="10">
                  <c:v>-289.327029399067</c:v>
                </c:pt>
                <c:pt idx="11">
                  <c:v>-337.76761396195616</c:v>
                </c:pt>
                <c:pt idx="12">
                  <c:v>-394.38978603231226</c:v>
                </c:pt>
                <c:pt idx="13">
                  <c:v>-461.3718368262571</c:v>
                </c:pt>
                <c:pt idx="14">
                  <c:v>-541.3903564647017</c:v>
                </c:pt>
                <c:pt idx="15">
                  <c:v>-637.5999213896866</c:v>
                </c:pt>
                <c:pt idx="16">
                  <c:v>-753.5445431594562</c:v>
                </c:pt>
              </c:numCache>
            </c:numRef>
          </c:yVal>
          <c:smooth val="1"/>
        </c:ser>
        <c:axId val="61401761"/>
        <c:axId val="15744938"/>
      </c:scatterChart>
      <c:valAx>
        <c:axId val="61401761"/>
        <c:scaling>
          <c:orientation val="minMax"/>
          <c:max val="27000"/>
          <c:min val="13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744938"/>
        <c:crosses val="autoZero"/>
        <c:crossBetween val="midCat"/>
        <c:dispUnits/>
      </c:valAx>
      <c:valAx>
        <c:axId val="15744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4017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5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Риски клиента по АКТИВУ</a:t>
            </a:r>
          </a:p>
        </c:rich>
      </c:tx>
      <c:layout>
        <c:manualLayout>
          <c:xMode val="factor"/>
          <c:yMode val="factor"/>
          <c:x val="-0.006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0.99575"/>
          <c:h val="0.87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output!$A$12:$A$28</c:f>
              <c:numCache>
                <c:ptCount val="17"/>
                <c:pt idx="0">
                  <c:v>20007</c:v>
                </c:pt>
                <c:pt idx="1">
                  <c:v>28967</c:v>
                </c:pt>
                <c:pt idx="2">
                  <c:v>29505.947368421053</c:v>
                </c:pt>
                <c:pt idx="3">
                  <c:v>30044.894736842107</c:v>
                </c:pt>
                <c:pt idx="4">
                  <c:v>30583.842105263157</c:v>
                </c:pt>
                <c:pt idx="5">
                  <c:v>31122.78947368421</c:v>
                </c:pt>
                <c:pt idx="6">
                  <c:v>31661.736842105263</c:v>
                </c:pt>
                <c:pt idx="7">
                  <c:v>32200.684210526317</c:v>
                </c:pt>
                <c:pt idx="8">
                  <c:v>32739.631578947367</c:v>
                </c:pt>
                <c:pt idx="9">
                  <c:v>33278.57894736842</c:v>
                </c:pt>
                <c:pt idx="10">
                  <c:v>33817.52631578947</c:v>
                </c:pt>
                <c:pt idx="11">
                  <c:v>34356.47368421053</c:v>
                </c:pt>
                <c:pt idx="12">
                  <c:v>34895.42105263158</c:v>
                </c:pt>
                <c:pt idx="13">
                  <c:v>35434.36842105263</c:v>
                </c:pt>
                <c:pt idx="14">
                  <c:v>35973.31578947369</c:v>
                </c:pt>
                <c:pt idx="15">
                  <c:v>36512.26315789473</c:v>
                </c:pt>
                <c:pt idx="16">
                  <c:v>37051.21052631579</c:v>
                </c:pt>
              </c:numCache>
            </c:numRef>
          </c:xVal>
          <c:yVal>
            <c:numRef>
              <c:f>output!$B$12:$B$28</c:f>
              <c:numCache>
                <c:ptCount val="17"/>
                <c:pt idx="1">
                  <c:v>-49.84740799306138</c:v>
                </c:pt>
                <c:pt idx="2">
                  <c:v>-64.282370157032</c:v>
                </c:pt>
                <c:pt idx="3">
                  <c:v>-81.31922068023414</c:v>
                </c:pt>
                <c:pt idx="4">
                  <c:v>-101.07780942123145</c:v>
                </c:pt>
                <c:pt idx="5">
                  <c:v>-123.67554769124547</c:v>
                </c:pt>
                <c:pt idx="6">
                  <c:v>-149.2691398676535</c:v>
                </c:pt>
                <c:pt idx="7">
                  <c:v>-178.10815769260012</c:v>
                </c:pt>
                <c:pt idx="8">
                  <c:v>-210.59726044799277</c:v>
                </c:pt>
                <c:pt idx="9">
                  <c:v>-247.3637082152104</c:v>
                </c:pt>
                <c:pt idx="10">
                  <c:v>-289.327029399067</c:v>
                </c:pt>
                <c:pt idx="11">
                  <c:v>-337.76761396195616</c:v>
                </c:pt>
                <c:pt idx="12">
                  <c:v>-394.38978603231226</c:v>
                </c:pt>
                <c:pt idx="13">
                  <c:v>-461.3718368262571</c:v>
                </c:pt>
                <c:pt idx="14">
                  <c:v>-541.3903564647017</c:v>
                </c:pt>
                <c:pt idx="15">
                  <c:v>-637.5999213896866</c:v>
                </c:pt>
                <c:pt idx="16">
                  <c:v>-753.5445431594562</c:v>
                </c:pt>
              </c:numCache>
            </c:numRef>
          </c:yVal>
          <c:smooth val="1"/>
        </c:ser>
        <c:axId val="7486715"/>
        <c:axId val="271572"/>
      </c:scatterChart>
      <c:valAx>
        <c:axId val="7486715"/>
        <c:scaling>
          <c:orientation val="minMax"/>
          <c:max val="27000"/>
          <c:min val="13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1572"/>
        <c:crosses val="autoZero"/>
        <c:crossBetween val="midCat"/>
        <c:dispUnits/>
      </c:valAx>
      <c:valAx>
        <c:axId val="271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4867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5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Риски клиента по фьючерсу типа 1</a:t>
            </a:r>
          </a:p>
        </c:rich>
      </c:tx>
      <c:layout>
        <c:manualLayout>
          <c:xMode val="factor"/>
          <c:yMode val="factor"/>
          <c:x val="-0.006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"/>
          <c:w val="0.995"/>
          <c:h val="0.889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output!$A$12:$A$28</c:f>
              <c:numCache/>
            </c:numRef>
          </c:xVal>
          <c:yVal>
            <c:numRef>
              <c:f>output!$C$12:$C$28</c:f>
              <c:numCache/>
            </c:numRef>
          </c:yVal>
          <c:smooth val="1"/>
        </c:ser>
        <c:axId val="2444149"/>
        <c:axId val="21997342"/>
      </c:scatterChart>
      <c:valAx>
        <c:axId val="2444149"/>
        <c:scaling>
          <c:orientation val="minMax"/>
          <c:max val="49167"/>
          <c:min val="19007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1997342"/>
        <c:crosses val="autoZero"/>
        <c:crossBetween val="midCat"/>
        <c:dispUnits/>
      </c:valAx>
      <c:valAx>
        <c:axId val="219973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4441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25"/>
          <c:y val="0.52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Риски клиента по АКТИВУ</a:t>
            </a:r>
          </a:p>
        </c:rich>
      </c:tx>
      <c:layout>
        <c:manualLayout>
          <c:xMode val="factor"/>
          <c:yMode val="factor"/>
          <c:x val="-0.018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75"/>
          <c:w val="0.995"/>
          <c:h val="0.890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output!$A$12:$A$28</c:f>
              <c:numCache>
                <c:ptCount val="17"/>
                <c:pt idx="0">
                  <c:v>20007</c:v>
                </c:pt>
                <c:pt idx="1">
                  <c:v>28967</c:v>
                </c:pt>
                <c:pt idx="2">
                  <c:v>29505.947368421053</c:v>
                </c:pt>
                <c:pt idx="3">
                  <c:v>30044.894736842107</c:v>
                </c:pt>
                <c:pt idx="4">
                  <c:v>30583.842105263157</c:v>
                </c:pt>
                <c:pt idx="5">
                  <c:v>31122.78947368421</c:v>
                </c:pt>
                <c:pt idx="6">
                  <c:v>31661.736842105263</c:v>
                </c:pt>
                <c:pt idx="7">
                  <c:v>32200.684210526317</c:v>
                </c:pt>
                <c:pt idx="8">
                  <c:v>32739.631578947367</c:v>
                </c:pt>
                <c:pt idx="9">
                  <c:v>33278.57894736842</c:v>
                </c:pt>
                <c:pt idx="10">
                  <c:v>33817.52631578947</c:v>
                </c:pt>
                <c:pt idx="11">
                  <c:v>34356.47368421053</c:v>
                </c:pt>
                <c:pt idx="12">
                  <c:v>34895.42105263158</c:v>
                </c:pt>
                <c:pt idx="13">
                  <c:v>35434.36842105263</c:v>
                </c:pt>
                <c:pt idx="14">
                  <c:v>35973.31578947369</c:v>
                </c:pt>
                <c:pt idx="15">
                  <c:v>36512.26315789473</c:v>
                </c:pt>
                <c:pt idx="16">
                  <c:v>37051.21052631579</c:v>
                </c:pt>
              </c:numCache>
            </c:numRef>
          </c:xVal>
          <c:yVal>
            <c:numRef>
              <c:f>output!$B$12:$B$28</c:f>
              <c:numCach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-350046.3157894742</c:v>
                </c:pt>
                <c:pt idx="12">
                  <c:v>-1050138.9473684225</c:v>
                </c:pt>
                <c:pt idx="13">
                  <c:v>-1750231.5789473709</c:v>
                </c:pt>
                <c:pt idx="14">
                  <c:v>-2450324.210526319</c:v>
                </c:pt>
                <c:pt idx="15">
                  <c:v>-3150416.8421052583</c:v>
                </c:pt>
                <c:pt idx="16">
                  <c:v>-3850509.4736842066</c:v>
                </c:pt>
              </c:numCache>
            </c:numRef>
          </c:yVal>
          <c:smooth val="1"/>
        </c:ser>
        <c:axId val="63758351"/>
        <c:axId val="36954248"/>
      </c:scatterChart>
      <c:valAx>
        <c:axId val="63758351"/>
        <c:scaling>
          <c:orientation val="minMax"/>
          <c:max val="50000"/>
          <c:min val="20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954248"/>
        <c:crosses val="autoZero"/>
        <c:crossBetween val="midCat"/>
        <c:dispUnits/>
      </c:valAx>
      <c:valAx>
        <c:axId val="369542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7583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"/>
          <c:y val="0.5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Риски клиента по кривым волатильности (фьючерс типа 2)</a:t>
            </a:r>
          </a:p>
        </c:rich>
      </c:tx>
      <c:layout>
        <c:manualLayout>
          <c:xMode val="factor"/>
          <c:yMode val="factor"/>
          <c:x val="-0.018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75"/>
          <c:w val="0.9965"/>
          <c:h val="0.90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output!$E$11</c:f>
              <c:strCache>
                <c:ptCount val="1"/>
                <c:pt idx="0">
                  <c:v>vol1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output!$A$12:$A$28</c:f>
              <c:numCache>
                <c:ptCount val="17"/>
                <c:pt idx="0">
                  <c:v>20007</c:v>
                </c:pt>
                <c:pt idx="1">
                  <c:v>28967</c:v>
                </c:pt>
                <c:pt idx="2">
                  <c:v>29505.947368421053</c:v>
                </c:pt>
                <c:pt idx="3">
                  <c:v>30044.894736842107</c:v>
                </c:pt>
                <c:pt idx="4">
                  <c:v>30583.842105263157</c:v>
                </c:pt>
                <c:pt idx="5">
                  <c:v>31122.78947368421</c:v>
                </c:pt>
                <c:pt idx="6">
                  <c:v>31661.736842105263</c:v>
                </c:pt>
                <c:pt idx="7">
                  <c:v>32200.684210526317</c:v>
                </c:pt>
                <c:pt idx="8">
                  <c:v>32739.631578947367</c:v>
                </c:pt>
                <c:pt idx="9">
                  <c:v>33278.57894736842</c:v>
                </c:pt>
                <c:pt idx="10">
                  <c:v>33817.52631578947</c:v>
                </c:pt>
                <c:pt idx="11">
                  <c:v>34356.47368421053</c:v>
                </c:pt>
                <c:pt idx="12">
                  <c:v>34895.42105263158</c:v>
                </c:pt>
                <c:pt idx="13">
                  <c:v>35434.36842105263</c:v>
                </c:pt>
                <c:pt idx="14">
                  <c:v>35973.31578947369</c:v>
                </c:pt>
                <c:pt idx="15">
                  <c:v>36512.26315789473</c:v>
                </c:pt>
                <c:pt idx="16">
                  <c:v>37051.21052631579</c:v>
                </c:pt>
              </c:numCache>
            </c:numRef>
          </c:xVal>
          <c:yVal>
            <c:numRef>
              <c:f>output!$E$12:$E$28</c:f>
              <c:numCache>
                <c:ptCount val="17"/>
              </c:numCache>
            </c:numRef>
          </c:yVal>
          <c:smooth val="1"/>
        </c:ser>
        <c:ser>
          <c:idx val="1"/>
          <c:order val="1"/>
          <c:tx>
            <c:strRef>
              <c:f>output!$F$11</c:f>
              <c:strCache>
                <c:ptCount val="1"/>
                <c:pt idx="0">
                  <c:v>vol2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output!$A$12:$A$28</c:f>
              <c:numCache>
                <c:ptCount val="17"/>
                <c:pt idx="0">
                  <c:v>20007</c:v>
                </c:pt>
                <c:pt idx="1">
                  <c:v>28967</c:v>
                </c:pt>
                <c:pt idx="2">
                  <c:v>29505.947368421053</c:v>
                </c:pt>
                <c:pt idx="3">
                  <c:v>30044.894736842107</c:v>
                </c:pt>
                <c:pt idx="4">
                  <c:v>30583.842105263157</c:v>
                </c:pt>
                <c:pt idx="5">
                  <c:v>31122.78947368421</c:v>
                </c:pt>
                <c:pt idx="6">
                  <c:v>31661.736842105263</c:v>
                </c:pt>
                <c:pt idx="7">
                  <c:v>32200.684210526317</c:v>
                </c:pt>
                <c:pt idx="8">
                  <c:v>32739.631578947367</c:v>
                </c:pt>
                <c:pt idx="9">
                  <c:v>33278.57894736842</c:v>
                </c:pt>
                <c:pt idx="10">
                  <c:v>33817.52631578947</c:v>
                </c:pt>
                <c:pt idx="11">
                  <c:v>34356.47368421053</c:v>
                </c:pt>
                <c:pt idx="12">
                  <c:v>34895.42105263158</c:v>
                </c:pt>
                <c:pt idx="13">
                  <c:v>35434.36842105263</c:v>
                </c:pt>
                <c:pt idx="14">
                  <c:v>35973.31578947369</c:v>
                </c:pt>
                <c:pt idx="15">
                  <c:v>36512.26315789473</c:v>
                </c:pt>
                <c:pt idx="16">
                  <c:v>37051.21052631579</c:v>
                </c:pt>
              </c:numCache>
            </c:numRef>
          </c:xVal>
          <c:yVal>
            <c:numRef>
              <c:f>output!$F$12:$F$28</c:f>
              <c:numCache>
                <c:ptCount val="17"/>
              </c:numCache>
            </c:numRef>
          </c:yVal>
          <c:smooth val="1"/>
        </c:ser>
        <c:ser>
          <c:idx val="2"/>
          <c:order val="2"/>
          <c:tx>
            <c:strRef>
              <c:f>output!$G$11</c:f>
              <c:strCache>
                <c:ptCount val="1"/>
                <c:pt idx="0">
                  <c:v>vol3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output!$A$12:$A$28</c:f>
              <c:numCache>
                <c:ptCount val="17"/>
                <c:pt idx="0">
                  <c:v>20007</c:v>
                </c:pt>
                <c:pt idx="1">
                  <c:v>28967</c:v>
                </c:pt>
                <c:pt idx="2">
                  <c:v>29505.947368421053</c:v>
                </c:pt>
                <c:pt idx="3">
                  <c:v>30044.894736842107</c:v>
                </c:pt>
                <c:pt idx="4">
                  <c:v>30583.842105263157</c:v>
                </c:pt>
                <c:pt idx="5">
                  <c:v>31122.78947368421</c:v>
                </c:pt>
                <c:pt idx="6">
                  <c:v>31661.736842105263</c:v>
                </c:pt>
                <c:pt idx="7">
                  <c:v>32200.684210526317</c:v>
                </c:pt>
                <c:pt idx="8">
                  <c:v>32739.631578947367</c:v>
                </c:pt>
                <c:pt idx="9">
                  <c:v>33278.57894736842</c:v>
                </c:pt>
                <c:pt idx="10">
                  <c:v>33817.52631578947</c:v>
                </c:pt>
                <c:pt idx="11">
                  <c:v>34356.47368421053</c:v>
                </c:pt>
                <c:pt idx="12">
                  <c:v>34895.42105263158</c:v>
                </c:pt>
                <c:pt idx="13">
                  <c:v>35434.36842105263</c:v>
                </c:pt>
                <c:pt idx="14">
                  <c:v>35973.31578947369</c:v>
                </c:pt>
                <c:pt idx="15">
                  <c:v>36512.26315789473</c:v>
                </c:pt>
                <c:pt idx="16">
                  <c:v>37051.21052631579</c:v>
                </c:pt>
              </c:numCache>
            </c:numRef>
          </c:xVal>
          <c:yVal>
            <c:numRef>
              <c:f>output!$G$12:$G$28</c:f>
              <c:numCache>
                <c:ptCount val="17"/>
              </c:numCache>
            </c:numRef>
          </c:yVal>
          <c:smooth val="1"/>
        </c:ser>
        <c:ser>
          <c:idx val="3"/>
          <c:order val="3"/>
          <c:tx>
            <c:strRef>
              <c:f>output!$H$11</c:f>
              <c:strCache>
                <c:ptCount val="1"/>
                <c:pt idx="0">
                  <c:v>vol4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output!$A$12:$A$28</c:f>
              <c:numCache>
                <c:ptCount val="17"/>
                <c:pt idx="0">
                  <c:v>20007</c:v>
                </c:pt>
                <c:pt idx="1">
                  <c:v>28967</c:v>
                </c:pt>
                <c:pt idx="2">
                  <c:v>29505.947368421053</c:v>
                </c:pt>
                <c:pt idx="3">
                  <c:v>30044.894736842107</c:v>
                </c:pt>
                <c:pt idx="4">
                  <c:v>30583.842105263157</c:v>
                </c:pt>
                <c:pt idx="5">
                  <c:v>31122.78947368421</c:v>
                </c:pt>
                <c:pt idx="6">
                  <c:v>31661.736842105263</c:v>
                </c:pt>
                <c:pt idx="7">
                  <c:v>32200.684210526317</c:v>
                </c:pt>
                <c:pt idx="8">
                  <c:v>32739.631578947367</c:v>
                </c:pt>
                <c:pt idx="9">
                  <c:v>33278.57894736842</c:v>
                </c:pt>
                <c:pt idx="10">
                  <c:v>33817.52631578947</c:v>
                </c:pt>
                <c:pt idx="11">
                  <c:v>34356.47368421053</c:v>
                </c:pt>
                <c:pt idx="12">
                  <c:v>34895.42105263158</c:v>
                </c:pt>
                <c:pt idx="13">
                  <c:v>35434.36842105263</c:v>
                </c:pt>
                <c:pt idx="14">
                  <c:v>35973.31578947369</c:v>
                </c:pt>
                <c:pt idx="15">
                  <c:v>36512.26315789473</c:v>
                </c:pt>
                <c:pt idx="16">
                  <c:v>37051.21052631579</c:v>
                </c:pt>
              </c:numCache>
            </c:numRef>
          </c:xVal>
          <c:yVal>
            <c:numRef>
              <c:f>output!$H$12:$H$28</c:f>
              <c:numCache>
                <c:ptCount val="17"/>
              </c:numCache>
            </c:numRef>
          </c:yVal>
          <c:smooth val="1"/>
        </c:ser>
        <c:ser>
          <c:idx val="4"/>
          <c:order val="4"/>
          <c:tx>
            <c:strRef>
              <c:f>output!$I$11</c:f>
              <c:strCache>
                <c:ptCount val="1"/>
                <c:pt idx="0">
                  <c:v>vol5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output!$A$12:$A$28</c:f>
              <c:numCache>
                <c:ptCount val="17"/>
                <c:pt idx="0">
                  <c:v>20007</c:v>
                </c:pt>
                <c:pt idx="1">
                  <c:v>28967</c:v>
                </c:pt>
                <c:pt idx="2">
                  <c:v>29505.947368421053</c:v>
                </c:pt>
                <c:pt idx="3">
                  <c:v>30044.894736842107</c:v>
                </c:pt>
                <c:pt idx="4">
                  <c:v>30583.842105263157</c:v>
                </c:pt>
                <c:pt idx="5">
                  <c:v>31122.78947368421</c:v>
                </c:pt>
                <c:pt idx="6">
                  <c:v>31661.736842105263</c:v>
                </c:pt>
                <c:pt idx="7">
                  <c:v>32200.684210526317</c:v>
                </c:pt>
                <c:pt idx="8">
                  <c:v>32739.631578947367</c:v>
                </c:pt>
                <c:pt idx="9">
                  <c:v>33278.57894736842</c:v>
                </c:pt>
                <c:pt idx="10">
                  <c:v>33817.52631578947</c:v>
                </c:pt>
                <c:pt idx="11">
                  <c:v>34356.47368421053</c:v>
                </c:pt>
                <c:pt idx="12">
                  <c:v>34895.42105263158</c:v>
                </c:pt>
                <c:pt idx="13">
                  <c:v>35434.36842105263</c:v>
                </c:pt>
                <c:pt idx="14">
                  <c:v>35973.31578947369</c:v>
                </c:pt>
                <c:pt idx="15">
                  <c:v>36512.26315789473</c:v>
                </c:pt>
                <c:pt idx="16">
                  <c:v>37051.21052631579</c:v>
                </c:pt>
              </c:numCache>
            </c:numRef>
          </c:xVal>
          <c:yVal>
            <c:numRef>
              <c:f>output!$I$12:$I$28</c:f>
              <c:numCache>
                <c:ptCount val="17"/>
              </c:numCache>
            </c:numRef>
          </c:yVal>
          <c:smooth val="1"/>
        </c:ser>
        <c:axId val="64152777"/>
        <c:axId val="40504082"/>
      </c:scatterChart>
      <c:valAx>
        <c:axId val="64152777"/>
        <c:scaling>
          <c:orientation val="minMax"/>
          <c:max val="50000"/>
          <c:min val="20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0504082"/>
        <c:crosses val="autoZero"/>
        <c:crossBetween val="midCat"/>
        <c:dispUnits/>
      </c:valAx>
      <c:valAx>
        <c:axId val="40504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41527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5"/>
          <c:y val="0.33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temp!$A$65:$A$99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xVal>
          <c:yVal>
            <c:numRef>
              <c:f>temp!$B$65:$B$99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1"/>
        </c:ser>
        <c:axId val="28992419"/>
        <c:axId val="59605180"/>
      </c:scatterChart>
      <c:valAx>
        <c:axId val="28992419"/>
        <c:scaling>
          <c:orientation val="minMax"/>
          <c:min val="16500"/>
        </c:scaling>
        <c:axPos val="b"/>
        <c:delete val="0"/>
        <c:numFmt formatCode="General" sourceLinked="1"/>
        <c:majorTickMark val="out"/>
        <c:minorTickMark val="none"/>
        <c:tickLblPos val="nextTo"/>
        <c:crossAx val="59605180"/>
        <c:crosses val="autoZero"/>
        <c:crossBetween val="midCat"/>
        <c:dispUnits/>
      </c:valAx>
      <c:valAx>
        <c:axId val="596051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924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95250</xdr:rowOff>
    </xdr:from>
    <xdr:to>
      <xdr:col>7</xdr:col>
      <xdr:colOff>19050</xdr:colOff>
      <xdr:row>46</xdr:row>
      <xdr:rowOff>28575</xdr:rowOff>
    </xdr:to>
    <xdr:graphicFrame>
      <xdr:nvGraphicFramePr>
        <xdr:cNvPr id="1" name="Chart 11"/>
        <xdr:cNvGraphicFramePr/>
      </xdr:nvGraphicFramePr>
      <xdr:xfrm>
        <a:off x="57150" y="4972050"/>
        <a:ext cx="34004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33</xdr:row>
      <xdr:rowOff>95250</xdr:rowOff>
    </xdr:from>
    <xdr:to>
      <xdr:col>14</xdr:col>
      <xdr:colOff>38100</xdr:colOff>
      <xdr:row>46</xdr:row>
      <xdr:rowOff>19050</xdr:rowOff>
    </xdr:to>
    <xdr:graphicFrame>
      <xdr:nvGraphicFramePr>
        <xdr:cNvPr id="2" name="Chart 12"/>
        <xdr:cNvGraphicFramePr/>
      </xdr:nvGraphicFramePr>
      <xdr:xfrm>
        <a:off x="3552825" y="4972050"/>
        <a:ext cx="4600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571500</xdr:colOff>
      <xdr:row>4</xdr:row>
      <xdr:rowOff>76200</xdr:rowOff>
    </xdr:from>
    <xdr:to>
      <xdr:col>16</xdr:col>
      <xdr:colOff>561975</xdr:colOff>
      <xdr:row>17</xdr:row>
      <xdr:rowOff>47625</xdr:rowOff>
    </xdr:to>
    <xdr:graphicFrame>
      <xdr:nvGraphicFramePr>
        <xdr:cNvPr id="1" name="Chart 17"/>
        <xdr:cNvGraphicFramePr/>
      </xdr:nvGraphicFramePr>
      <xdr:xfrm>
        <a:off x="6715125" y="647700"/>
        <a:ext cx="39814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</xdr:colOff>
      <xdr:row>17</xdr:row>
      <xdr:rowOff>123825</xdr:rowOff>
    </xdr:from>
    <xdr:to>
      <xdr:col>17</xdr:col>
      <xdr:colOff>19050</xdr:colOff>
      <xdr:row>30</xdr:row>
      <xdr:rowOff>123825</xdr:rowOff>
    </xdr:to>
    <xdr:graphicFrame>
      <xdr:nvGraphicFramePr>
        <xdr:cNvPr id="2" name="Chart 18"/>
        <xdr:cNvGraphicFramePr/>
      </xdr:nvGraphicFramePr>
      <xdr:xfrm>
        <a:off x="6772275" y="2819400"/>
        <a:ext cx="39909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533400</xdr:colOff>
      <xdr:row>29</xdr:row>
      <xdr:rowOff>76200</xdr:rowOff>
    </xdr:from>
    <xdr:to>
      <xdr:col>10</xdr:col>
      <xdr:colOff>9525</xdr:colOff>
      <xdr:row>46</xdr:row>
      <xdr:rowOff>9525</xdr:rowOff>
    </xdr:to>
    <xdr:graphicFrame>
      <xdr:nvGraphicFramePr>
        <xdr:cNvPr id="3" name="Chart 20"/>
        <xdr:cNvGraphicFramePr/>
      </xdr:nvGraphicFramePr>
      <xdr:xfrm>
        <a:off x="533400" y="4714875"/>
        <a:ext cx="561975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76</xdr:row>
      <xdr:rowOff>133350</xdr:rowOff>
    </xdr:from>
    <xdr:to>
      <xdr:col>12</xdr:col>
      <xdr:colOff>495300</xdr:colOff>
      <xdr:row>101</xdr:row>
      <xdr:rowOff>66675</xdr:rowOff>
    </xdr:to>
    <xdr:graphicFrame>
      <xdr:nvGraphicFramePr>
        <xdr:cNvPr id="1" name="Chart 2"/>
        <xdr:cNvGraphicFramePr/>
      </xdr:nvGraphicFramePr>
      <xdr:xfrm>
        <a:off x="2809875" y="11601450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07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10.140625" style="2" bestFit="1" customWidth="1"/>
    <col min="2" max="2" width="11.7109375" style="2" customWidth="1"/>
    <col min="3" max="3" width="14.00390625" style="2" customWidth="1"/>
    <col min="4" max="5" width="9.140625" style="2" customWidth="1"/>
    <col min="6" max="6" width="10.57421875" style="2" customWidth="1"/>
    <col min="7" max="16384" width="9.140625" style="2" customWidth="1"/>
  </cols>
  <sheetData>
    <row r="1" ht="11.25">
      <c r="A1" s="2" t="s">
        <v>44</v>
      </c>
    </row>
    <row r="2" spans="1:3" ht="11.25">
      <c r="A2" s="1">
        <f>positions!H2</f>
        <v>39216</v>
      </c>
      <c r="C2" s="1"/>
    </row>
    <row r="3" ht="11.25">
      <c r="K3" s="1"/>
    </row>
    <row r="4" ht="11.25">
      <c r="K4" s="1"/>
    </row>
    <row r="5" ht="11.25">
      <c r="K5" s="1"/>
    </row>
    <row r="6" spans="1:11" ht="11.25">
      <c r="A6" s="2" t="s">
        <v>26</v>
      </c>
      <c r="K6" s="1"/>
    </row>
    <row r="7" spans="1:18" ht="11.25">
      <c r="A7" s="2" t="s">
        <v>0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42</v>
      </c>
      <c r="G7" s="2" t="s">
        <v>41</v>
      </c>
      <c r="H7" s="2" t="s">
        <v>86</v>
      </c>
      <c r="K7" s="1"/>
      <c r="R7" s="6"/>
    </row>
    <row r="8" spans="1:18" ht="11.25">
      <c r="A8" s="2" t="s">
        <v>14</v>
      </c>
      <c r="B8" s="12">
        <v>0.04</v>
      </c>
      <c r="C8" s="2">
        <v>5</v>
      </c>
      <c r="D8" s="2">
        <v>3</v>
      </c>
      <c r="E8" s="2">
        <v>5.5</v>
      </c>
      <c r="F8" s="2">
        <v>20</v>
      </c>
      <c r="G8" s="2">
        <v>500</v>
      </c>
      <c r="H8" s="6">
        <v>1</v>
      </c>
      <c r="K8" s="1"/>
      <c r="R8" s="6"/>
    </row>
    <row r="9" spans="1:18" ht="11.25">
      <c r="A9" s="2" t="s">
        <v>25</v>
      </c>
      <c r="B9" s="12">
        <v>0.03</v>
      </c>
      <c r="C9" s="2">
        <v>5</v>
      </c>
      <c r="D9" s="2">
        <v>3</v>
      </c>
      <c r="E9" s="2">
        <v>4</v>
      </c>
      <c r="F9" s="2">
        <v>15</v>
      </c>
      <c r="G9" s="2">
        <v>500</v>
      </c>
      <c r="H9" s="6">
        <v>1</v>
      </c>
      <c r="K9" s="1"/>
      <c r="R9" s="6"/>
    </row>
    <row r="10" spans="1:11" ht="11.25">
      <c r="A10" s="2" t="s">
        <v>24</v>
      </c>
      <c r="B10" s="12">
        <v>0.02</v>
      </c>
      <c r="C10" s="2">
        <v>5</v>
      </c>
      <c r="D10" s="2">
        <v>3</v>
      </c>
      <c r="E10" s="2">
        <v>4</v>
      </c>
      <c r="F10" s="2">
        <v>6</v>
      </c>
      <c r="G10" s="2">
        <v>2500</v>
      </c>
      <c r="H10" s="6">
        <v>5</v>
      </c>
      <c r="K10" s="1"/>
    </row>
    <row r="11" ht="11.25">
      <c r="K11" s="1"/>
    </row>
    <row r="14" ht="11.25">
      <c r="A14" s="2" t="s">
        <v>27</v>
      </c>
    </row>
    <row r="15" spans="1:8" ht="11.25">
      <c r="A15" s="2" t="s">
        <v>0</v>
      </c>
      <c r="B15" s="2" t="s">
        <v>8</v>
      </c>
      <c r="C15" s="2" t="s">
        <v>28</v>
      </c>
      <c r="D15" s="2" t="s">
        <v>29</v>
      </c>
      <c r="E15" s="2" t="s">
        <v>30</v>
      </c>
      <c r="F15" s="2" t="s">
        <v>85</v>
      </c>
      <c r="H15" s="2" t="s">
        <v>81</v>
      </c>
    </row>
    <row r="16" spans="1:13" ht="11.25">
      <c r="A16" s="2" t="s">
        <v>14</v>
      </c>
      <c r="B16" s="1">
        <v>39248</v>
      </c>
      <c r="C16" s="2">
        <v>2560</v>
      </c>
      <c r="D16" s="2">
        <v>34087</v>
      </c>
      <c r="E16" s="2">
        <v>2</v>
      </c>
      <c r="F16" s="2">
        <v>1</v>
      </c>
      <c r="H16" s="14">
        <v>2</v>
      </c>
      <c r="I16" s="14">
        <v>1</v>
      </c>
      <c r="J16" s="2">
        <v>1</v>
      </c>
      <c r="K16" s="2">
        <v>1</v>
      </c>
      <c r="L16" s="2">
        <v>0</v>
      </c>
      <c r="M16" s="14">
        <v>1</v>
      </c>
    </row>
    <row r="17" spans="1:13" ht="11.25">
      <c r="A17" s="2" t="s">
        <v>14</v>
      </c>
      <c r="B17" s="1">
        <v>39340</v>
      </c>
      <c r="C17" s="2">
        <v>1650</v>
      </c>
      <c r="D17" s="2">
        <v>21930</v>
      </c>
      <c r="E17" s="2">
        <v>2</v>
      </c>
      <c r="F17" s="2">
        <v>1</v>
      </c>
      <c r="H17" s="14">
        <v>2</v>
      </c>
      <c r="I17" s="14">
        <v>2</v>
      </c>
      <c r="J17" s="2">
        <v>0</v>
      </c>
      <c r="K17" s="2">
        <v>2</v>
      </c>
      <c r="L17" s="2">
        <v>1</v>
      </c>
      <c r="M17" s="14">
        <v>0</v>
      </c>
    </row>
    <row r="18" spans="1:6" ht="11.25">
      <c r="A18" s="2" t="s">
        <v>25</v>
      </c>
      <c r="B18" s="1">
        <v>39066</v>
      </c>
      <c r="C18" s="2">
        <v>3500</v>
      </c>
      <c r="D18" s="2">
        <v>30000</v>
      </c>
      <c r="E18" s="2">
        <v>2</v>
      </c>
      <c r="F18" s="2">
        <v>1</v>
      </c>
    </row>
    <row r="19" spans="1:6" ht="11.25">
      <c r="A19" s="2" t="s">
        <v>25</v>
      </c>
      <c r="B19" s="1">
        <v>39156</v>
      </c>
      <c r="C19" s="2">
        <v>3500</v>
      </c>
      <c r="D19" s="2">
        <v>30000</v>
      </c>
      <c r="E19" s="2">
        <v>2</v>
      </c>
      <c r="F19" s="2">
        <v>1</v>
      </c>
    </row>
    <row r="20" spans="1:6" ht="11.25">
      <c r="A20" s="2" t="s">
        <v>24</v>
      </c>
      <c r="B20" s="1">
        <v>39066</v>
      </c>
      <c r="C20" s="2">
        <v>10000</v>
      </c>
      <c r="D20" s="2">
        <v>160000</v>
      </c>
      <c r="E20" s="2">
        <v>2</v>
      </c>
      <c r="F20" s="2">
        <v>3</v>
      </c>
    </row>
    <row r="21" spans="1:6" ht="11.25">
      <c r="A21" s="2" t="s">
        <v>24</v>
      </c>
      <c r="B21" s="1">
        <v>39156</v>
      </c>
      <c r="C21" s="2">
        <v>10000</v>
      </c>
      <c r="D21" s="2">
        <v>160000</v>
      </c>
      <c r="E21" s="2">
        <v>0</v>
      </c>
      <c r="F21" s="2">
        <v>3</v>
      </c>
    </row>
    <row r="22" spans="1:6" ht="11.25">
      <c r="A22" s="2" t="s">
        <v>24</v>
      </c>
      <c r="B22" s="1">
        <v>39248</v>
      </c>
      <c r="C22" s="2">
        <v>10000</v>
      </c>
      <c r="D22" s="2">
        <v>160000</v>
      </c>
      <c r="E22" s="2">
        <v>0</v>
      </c>
      <c r="F22" s="2">
        <v>3</v>
      </c>
    </row>
    <row r="25" spans="6:10" ht="11.25">
      <c r="F25" s="2">
        <v>34.7502265828803</v>
      </c>
      <c r="G25" s="2">
        <v>14.7500816965609</v>
      </c>
      <c r="H25" s="2">
        <v>1.89890017192159</v>
      </c>
      <c r="I25" s="2">
        <v>-2.24751073270714</v>
      </c>
      <c r="J25" s="2">
        <v>1.07647087299255</v>
      </c>
    </row>
    <row r="26" ht="11.25">
      <c r="A26" s="2" t="s">
        <v>31</v>
      </c>
    </row>
    <row r="27" spans="1:13" ht="11.25">
      <c r="A27" s="2" t="s">
        <v>0</v>
      </c>
      <c r="B27" s="2" t="s">
        <v>8</v>
      </c>
      <c r="C27" s="2" t="s">
        <v>7</v>
      </c>
      <c r="D27" s="2" t="s">
        <v>38</v>
      </c>
      <c r="E27" s="2" t="s">
        <v>37</v>
      </c>
      <c r="F27" s="2" t="s">
        <v>32</v>
      </c>
      <c r="G27" s="2" t="s">
        <v>33</v>
      </c>
      <c r="H27" s="2" t="s">
        <v>34</v>
      </c>
      <c r="I27" s="2" t="s">
        <v>35</v>
      </c>
      <c r="J27" s="2" t="s">
        <v>36</v>
      </c>
      <c r="K27" s="2" t="s">
        <v>67</v>
      </c>
      <c r="L27" s="2" t="s">
        <v>68</v>
      </c>
      <c r="M27" s="2" t="s">
        <v>45</v>
      </c>
    </row>
    <row r="28" spans="1:13" ht="11.25">
      <c r="A28" s="2" t="s">
        <v>14</v>
      </c>
      <c r="B28" s="1">
        <v>39248</v>
      </c>
      <c r="C28" s="1">
        <v>39242</v>
      </c>
      <c r="D28" s="2">
        <v>50</v>
      </c>
      <c r="E28" s="2">
        <v>0</v>
      </c>
      <c r="F28" s="2">
        <v>36.00706</v>
      </c>
      <c r="G28" s="2">
        <v>17.62808</v>
      </c>
      <c r="H28" s="2">
        <v>1.74627</v>
      </c>
      <c r="I28" s="2">
        <v>-0.17878</v>
      </c>
      <c r="J28" s="2">
        <v>5.21218</v>
      </c>
      <c r="K28" s="2">
        <v>0</v>
      </c>
      <c r="L28" s="2">
        <v>1</v>
      </c>
      <c r="M28" s="12">
        <v>0.15</v>
      </c>
    </row>
    <row r="29" spans="1:13" ht="11.25">
      <c r="A29" s="2" t="s">
        <v>14</v>
      </c>
      <c r="B29" s="1">
        <v>39340</v>
      </c>
      <c r="C29" s="1">
        <v>39337</v>
      </c>
      <c r="D29" s="2">
        <v>40</v>
      </c>
      <c r="E29" s="2">
        <v>0</v>
      </c>
      <c r="F29" s="2">
        <v>35</v>
      </c>
      <c r="G29" s="2">
        <v>0</v>
      </c>
      <c r="H29" s="2">
        <v>10</v>
      </c>
      <c r="I29" s="2">
        <v>0</v>
      </c>
      <c r="J29" s="2">
        <v>1</v>
      </c>
      <c r="K29" s="2">
        <v>0</v>
      </c>
      <c r="L29" s="2">
        <v>1</v>
      </c>
      <c r="M29" s="12">
        <v>0.3</v>
      </c>
    </row>
    <row r="30" spans="1:13" ht="11.25">
      <c r="A30" s="2" t="s">
        <v>25</v>
      </c>
      <c r="B30" s="1">
        <v>39066</v>
      </c>
      <c r="C30" s="1">
        <v>39033</v>
      </c>
      <c r="D30" s="2">
        <v>20</v>
      </c>
      <c r="E30" s="2">
        <v>0</v>
      </c>
      <c r="F30" s="2">
        <v>35</v>
      </c>
      <c r="G30" s="2">
        <v>0</v>
      </c>
      <c r="H30" s="2">
        <v>10</v>
      </c>
      <c r="I30" s="2">
        <v>0</v>
      </c>
      <c r="J30" s="2">
        <v>1</v>
      </c>
      <c r="K30" s="2">
        <v>0</v>
      </c>
      <c r="L30" s="2">
        <v>1</v>
      </c>
      <c r="M30" s="12">
        <v>0.3</v>
      </c>
    </row>
    <row r="31" spans="1:13" ht="11.25">
      <c r="A31" s="2" t="s">
        <v>25</v>
      </c>
      <c r="B31" s="1">
        <v>39066</v>
      </c>
      <c r="C31" s="1">
        <v>39063</v>
      </c>
      <c r="D31" s="2">
        <v>20</v>
      </c>
      <c r="E31" s="2">
        <v>0</v>
      </c>
      <c r="F31" s="2">
        <v>35</v>
      </c>
      <c r="G31" s="2">
        <v>0</v>
      </c>
      <c r="H31" s="2">
        <v>10</v>
      </c>
      <c r="I31" s="2">
        <v>0</v>
      </c>
      <c r="J31" s="2">
        <v>1</v>
      </c>
      <c r="K31" s="2">
        <v>0</v>
      </c>
      <c r="L31" s="2">
        <v>1</v>
      </c>
      <c r="M31" s="12">
        <v>0.3</v>
      </c>
    </row>
    <row r="32" spans="1:13" ht="11.25">
      <c r="A32" s="2" t="s">
        <v>25</v>
      </c>
      <c r="B32" s="1">
        <v>39156</v>
      </c>
      <c r="C32" s="1">
        <v>39153</v>
      </c>
      <c r="D32" s="2">
        <v>20</v>
      </c>
      <c r="E32" s="2">
        <v>0</v>
      </c>
      <c r="F32" s="2">
        <v>35</v>
      </c>
      <c r="G32" s="2">
        <v>0</v>
      </c>
      <c r="H32" s="2">
        <v>10</v>
      </c>
      <c r="I32" s="2">
        <v>0</v>
      </c>
      <c r="J32" s="2">
        <v>1</v>
      </c>
      <c r="K32" s="2">
        <v>0</v>
      </c>
      <c r="L32" s="2">
        <v>1</v>
      </c>
      <c r="M32" s="12">
        <v>0.3</v>
      </c>
    </row>
    <row r="33" spans="1:13" ht="11.25">
      <c r="A33" s="2" t="s">
        <v>24</v>
      </c>
      <c r="B33" s="1">
        <v>39066</v>
      </c>
      <c r="C33" s="1">
        <v>39033</v>
      </c>
      <c r="D33" s="2">
        <v>100</v>
      </c>
      <c r="E33" s="2">
        <v>0</v>
      </c>
      <c r="F33" s="2">
        <v>35</v>
      </c>
      <c r="G33" s="2">
        <v>0</v>
      </c>
      <c r="H33" s="2">
        <v>10</v>
      </c>
      <c r="I33" s="2">
        <v>0</v>
      </c>
      <c r="J33" s="2">
        <v>1</v>
      </c>
      <c r="K33" s="2">
        <v>0</v>
      </c>
      <c r="L33" s="2">
        <v>1</v>
      </c>
      <c r="M33" s="12">
        <v>0.2</v>
      </c>
    </row>
    <row r="34" spans="1:13" ht="11.25">
      <c r="A34" s="2" t="s">
        <v>24</v>
      </c>
      <c r="B34" s="1">
        <v>39066</v>
      </c>
      <c r="C34" s="1">
        <v>39063</v>
      </c>
      <c r="D34" s="2">
        <v>100</v>
      </c>
      <c r="E34" s="2">
        <v>0</v>
      </c>
      <c r="F34" s="2">
        <v>35</v>
      </c>
      <c r="G34" s="2">
        <v>0</v>
      </c>
      <c r="H34" s="2">
        <v>10</v>
      </c>
      <c r="I34" s="2">
        <v>0</v>
      </c>
      <c r="J34" s="2">
        <v>1</v>
      </c>
      <c r="K34" s="2">
        <v>0</v>
      </c>
      <c r="L34" s="2">
        <v>1</v>
      </c>
      <c r="M34" s="12">
        <v>0.2</v>
      </c>
    </row>
    <row r="35" spans="1:13" ht="11.25">
      <c r="A35" s="2" t="s">
        <v>24</v>
      </c>
      <c r="B35" s="1">
        <v>39156</v>
      </c>
      <c r="C35" s="1">
        <v>39153</v>
      </c>
      <c r="D35" s="2">
        <v>100</v>
      </c>
      <c r="E35" s="2">
        <v>0</v>
      </c>
      <c r="F35" s="2">
        <v>35</v>
      </c>
      <c r="G35" s="2">
        <v>0</v>
      </c>
      <c r="H35" s="2">
        <v>10</v>
      </c>
      <c r="I35" s="2">
        <v>0</v>
      </c>
      <c r="J35" s="2">
        <v>1</v>
      </c>
      <c r="K35" s="2">
        <v>0</v>
      </c>
      <c r="L35" s="2">
        <v>1</v>
      </c>
      <c r="M35" s="12">
        <v>0.2</v>
      </c>
    </row>
    <row r="36" spans="1:13" ht="11.25">
      <c r="A36" s="2" t="s">
        <v>24</v>
      </c>
      <c r="B36" s="1">
        <v>39248</v>
      </c>
      <c r="C36" s="1">
        <v>39245</v>
      </c>
      <c r="D36" s="2">
        <v>100</v>
      </c>
      <c r="E36" s="2">
        <v>0</v>
      </c>
      <c r="F36" s="2">
        <v>35</v>
      </c>
      <c r="G36" s="2">
        <v>0</v>
      </c>
      <c r="H36" s="2">
        <v>10</v>
      </c>
      <c r="I36" s="2">
        <v>0</v>
      </c>
      <c r="J36" s="2">
        <v>1</v>
      </c>
      <c r="K36" s="2">
        <v>0</v>
      </c>
      <c r="L36" s="2">
        <v>1</v>
      </c>
      <c r="M36" s="12">
        <v>0.2</v>
      </c>
    </row>
    <row r="39" ht="11.25">
      <c r="A39" s="2" t="s">
        <v>22</v>
      </c>
    </row>
    <row r="40" spans="2:4" ht="11.25">
      <c r="B40" s="2" t="s">
        <v>23</v>
      </c>
      <c r="C40" s="2" t="s">
        <v>14</v>
      </c>
      <c r="D40" s="2" t="s">
        <v>24</v>
      </c>
    </row>
    <row r="67" ht="11.25">
      <c r="A67" s="2" t="s">
        <v>44</v>
      </c>
    </row>
    <row r="68" spans="1:3" ht="11.25">
      <c r="A68" s="1">
        <v>39025</v>
      </c>
      <c r="C68" s="1"/>
    </row>
    <row r="72" ht="11.25">
      <c r="A72" s="2" t="s">
        <v>26</v>
      </c>
    </row>
    <row r="73" spans="1:9" ht="11.25">
      <c r="A73" s="2" t="s">
        <v>0</v>
      </c>
      <c r="B73" s="2" t="s">
        <v>15</v>
      </c>
      <c r="C73" s="2" t="s">
        <v>16</v>
      </c>
      <c r="D73" s="2" t="s">
        <v>17</v>
      </c>
      <c r="E73" s="2" t="s">
        <v>18</v>
      </c>
      <c r="F73" s="2" t="s">
        <v>20</v>
      </c>
      <c r="G73" s="2" t="s">
        <v>19</v>
      </c>
      <c r="H73" s="2" t="s">
        <v>21</v>
      </c>
      <c r="I73" s="2" t="s">
        <v>45</v>
      </c>
    </row>
    <row r="74" spans="1:9" ht="11.25">
      <c r="A74" s="2" t="s">
        <v>14</v>
      </c>
      <c r="B74" s="12">
        <v>0.03</v>
      </c>
      <c r="C74" s="2">
        <v>5</v>
      </c>
      <c r="D74" s="2">
        <v>3</v>
      </c>
      <c r="E74" s="2">
        <v>4</v>
      </c>
      <c r="F74" s="2">
        <v>500</v>
      </c>
      <c r="G74" s="2">
        <v>15</v>
      </c>
      <c r="H74" s="2">
        <v>1</v>
      </c>
      <c r="I74" s="12">
        <v>0.3</v>
      </c>
    </row>
    <row r="75" spans="1:9" ht="11.25">
      <c r="A75" s="2" t="s">
        <v>25</v>
      </c>
      <c r="B75" s="12">
        <v>0.03</v>
      </c>
      <c r="C75" s="2">
        <v>5</v>
      </c>
      <c r="D75" s="2">
        <v>3</v>
      </c>
      <c r="E75" s="2">
        <v>4</v>
      </c>
      <c r="F75" s="2">
        <v>500</v>
      </c>
      <c r="G75" s="2">
        <v>15</v>
      </c>
      <c r="H75" s="2">
        <v>1</v>
      </c>
      <c r="I75" s="12">
        <v>0.3</v>
      </c>
    </row>
    <row r="76" spans="1:9" ht="11.25">
      <c r="A76" s="2" t="s">
        <v>24</v>
      </c>
      <c r="B76" s="12">
        <v>0.02</v>
      </c>
      <c r="C76" s="2">
        <v>5</v>
      </c>
      <c r="D76" s="2">
        <v>3</v>
      </c>
      <c r="E76" s="2">
        <v>4</v>
      </c>
      <c r="F76" s="2">
        <v>2500</v>
      </c>
      <c r="G76" s="2">
        <v>15</v>
      </c>
      <c r="H76" s="2">
        <v>1</v>
      </c>
      <c r="I76" s="12">
        <v>0.2</v>
      </c>
    </row>
    <row r="80" ht="11.25">
      <c r="A80" s="2" t="s">
        <v>27</v>
      </c>
    </row>
    <row r="81" spans="1:5" ht="11.25">
      <c r="A81" s="2" t="s">
        <v>0</v>
      </c>
      <c r="B81" s="2" t="s">
        <v>8</v>
      </c>
      <c r="C81" s="2" t="s">
        <v>28</v>
      </c>
      <c r="D81" s="2" t="s">
        <v>29</v>
      </c>
      <c r="E81" s="2" t="s">
        <v>30</v>
      </c>
    </row>
    <row r="82" spans="1:5" ht="11.25">
      <c r="A82" s="2" t="s">
        <v>14</v>
      </c>
      <c r="B82" s="1">
        <v>39066</v>
      </c>
      <c r="C82" s="2">
        <v>1500</v>
      </c>
      <c r="D82" s="2">
        <v>20000</v>
      </c>
      <c r="E82" s="2">
        <v>1</v>
      </c>
    </row>
    <row r="83" spans="1:5" ht="11.25">
      <c r="A83" s="2" t="s">
        <v>14</v>
      </c>
      <c r="B83" s="1">
        <v>39156</v>
      </c>
      <c r="C83" s="2">
        <v>1500</v>
      </c>
      <c r="D83" s="2">
        <v>20000</v>
      </c>
      <c r="E83" s="2">
        <v>1</v>
      </c>
    </row>
    <row r="84" spans="1:5" ht="11.25">
      <c r="A84" s="2" t="s">
        <v>25</v>
      </c>
      <c r="B84" s="1">
        <v>39066</v>
      </c>
      <c r="C84" s="2">
        <v>3500</v>
      </c>
      <c r="D84" s="2">
        <v>30000</v>
      </c>
      <c r="E84" s="2">
        <v>2</v>
      </c>
    </row>
    <row r="85" spans="1:5" ht="11.25">
      <c r="A85" s="2" t="s">
        <v>25</v>
      </c>
      <c r="B85" s="1">
        <v>39156</v>
      </c>
      <c r="C85" s="2">
        <v>3500</v>
      </c>
      <c r="D85" s="2">
        <v>30000</v>
      </c>
      <c r="E85" s="2">
        <v>2</v>
      </c>
    </row>
    <row r="86" spans="1:5" ht="11.25">
      <c r="A86" s="2" t="s">
        <v>24</v>
      </c>
      <c r="B86" s="1">
        <v>39066</v>
      </c>
      <c r="C86" s="2">
        <v>10000</v>
      </c>
      <c r="D86" s="2">
        <v>160000</v>
      </c>
      <c r="E86" s="2">
        <v>2</v>
      </c>
    </row>
    <row r="87" spans="1:5" ht="11.25">
      <c r="A87" s="2" t="s">
        <v>24</v>
      </c>
      <c r="B87" s="1">
        <v>39156</v>
      </c>
      <c r="C87" s="2">
        <v>10000</v>
      </c>
      <c r="D87" s="2">
        <v>160000</v>
      </c>
      <c r="E87" s="2">
        <v>0</v>
      </c>
    </row>
    <row r="92" ht="11.25">
      <c r="A92" s="2" t="s">
        <v>31</v>
      </c>
    </row>
    <row r="93" spans="1:10" ht="11.25">
      <c r="A93" s="2" t="s">
        <v>0</v>
      </c>
      <c r="B93" s="2" t="s">
        <v>8</v>
      </c>
      <c r="C93" s="2" t="s">
        <v>7</v>
      </c>
      <c r="D93" s="2" t="s">
        <v>38</v>
      </c>
      <c r="E93" s="2" t="s">
        <v>37</v>
      </c>
      <c r="F93" s="2" t="s">
        <v>32</v>
      </c>
      <c r="G93" s="2" t="s">
        <v>33</v>
      </c>
      <c r="H93" s="2" t="s">
        <v>34</v>
      </c>
      <c r="I93" s="2" t="s">
        <v>35</v>
      </c>
      <c r="J93" s="2" t="s">
        <v>36</v>
      </c>
    </row>
    <row r="94" spans="1:10" ht="11.25">
      <c r="A94" s="2" t="s">
        <v>14</v>
      </c>
      <c r="B94" s="1">
        <v>39156</v>
      </c>
      <c r="C94" s="1">
        <v>39153</v>
      </c>
      <c r="D94" s="2">
        <v>20</v>
      </c>
      <c r="E94" s="2">
        <v>0</v>
      </c>
      <c r="F94" s="2">
        <v>50</v>
      </c>
      <c r="G94" s="2">
        <v>0</v>
      </c>
      <c r="H94" s="2">
        <v>10</v>
      </c>
      <c r="I94" s="2">
        <v>0</v>
      </c>
      <c r="J94" s="2">
        <v>1</v>
      </c>
    </row>
    <row r="95" spans="1:10" ht="11.25">
      <c r="A95" s="2" t="s">
        <v>14</v>
      </c>
      <c r="B95" s="1">
        <v>39066</v>
      </c>
      <c r="C95" s="1">
        <v>39033</v>
      </c>
      <c r="D95" s="2">
        <v>20</v>
      </c>
      <c r="E95" s="2">
        <v>0</v>
      </c>
      <c r="F95" s="2">
        <v>50</v>
      </c>
      <c r="G95" s="2">
        <v>0</v>
      </c>
      <c r="H95" s="2">
        <v>10</v>
      </c>
      <c r="I95" s="2">
        <v>0</v>
      </c>
      <c r="J95" s="2">
        <v>1</v>
      </c>
    </row>
    <row r="96" spans="1:10" ht="11.25">
      <c r="A96" s="2" t="s">
        <v>14</v>
      </c>
      <c r="B96" s="1">
        <v>39066</v>
      </c>
      <c r="C96" s="1">
        <v>39063</v>
      </c>
      <c r="D96" s="2">
        <v>20</v>
      </c>
      <c r="E96" s="2">
        <v>0</v>
      </c>
      <c r="F96" s="2">
        <v>50</v>
      </c>
      <c r="G96" s="2">
        <v>0</v>
      </c>
      <c r="H96" s="2">
        <v>10</v>
      </c>
      <c r="I96" s="2">
        <v>0</v>
      </c>
      <c r="J96" s="2">
        <v>1</v>
      </c>
    </row>
    <row r="97" spans="1:10" ht="11.25">
      <c r="A97" s="2" t="s">
        <v>25</v>
      </c>
      <c r="B97" s="1">
        <v>39156</v>
      </c>
      <c r="C97" s="1">
        <v>39153</v>
      </c>
      <c r="D97" s="2">
        <v>20</v>
      </c>
      <c r="E97" s="2">
        <v>0</v>
      </c>
      <c r="F97" s="2">
        <v>50</v>
      </c>
      <c r="G97" s="2">
        <v>0</v>
      </c>
      <c r="H97" s="2">
        <v>10</v>
      </c>
      <c r="I97" s="2">
        <v>0</v>
      </c>
      <c r="J97" s="2">
        <v>1</v>
      </c>
    </row>
    <row r="98" spans="1:10" ht="11.25">
      <c r="A98" s="2" t="s">
        <v>25</v>
      </c>
      <c r="B98" s="1">
        <v>39066</v>
      </c>
      <c r="C98" s="1">
        <v>39033</v>
      </c>
      <c r="D98" s="2">
        <v>20</v>
      </c>
      <c r="E98" s="2">
        <v>0</v>
      </c>
      <c r="F98" s="2">
        <v>50</v>
      </c>
      <c r="G98" s="2">
        <v>0</v>
      </c>
      <c r="H98" s="2">
        <v>10</v>
      </c>
      <c r="I98" s="2">
        <v>0</v>
      </c>
      <c r="J98" s="2">
        <v>1</v>
      </c>
    </row>
    <row r="99" spans="1:10" ht="11.25">
      <c r="A99" s="2" t="s">
        <v>25</v>
      </c>
      <c r="B99" s="1">
        <v>39066</v>
      </c>
      <c r="C99" s="1">
        <v>39063</v>
      </c>
      <c r="D99" s="2">
        <v>20</v>
      </c>
      <c r="E99" s="2">
        <v>0</v>
      </c>
      <c r="F99" s="2">
        <v>50</v>
      </c>
      <c r="G99" s="2">
        <v>0</v>
      </c>
      <c r="H99" s="2">
        <v>10</v>
      </c>
      <c r="I99" s="2">
        <v>0</v>
      </c>
      <c r="J99" s="2">
        <v>1</v>
      </c>
    </row>
    <row r="100" spans="1:10" ht="11.25">
      <c r="A100" s="2" t="s">
        <v>24</v>
      </c>
      <c r="B100" s="1">
        <v>39156</v>
      </c>
      <c r="C100" s="1">
        <v>39153</v>
      </c>
      <c r="D100" s="2">
        <v>100</v>
      </c>
      <c r="E100" s="2">
        <v>0</v>
      </c>
      <c r="F100" s="2">
        <v>50</v>
      </c>
      <c r="G100" s="2">
        <v>0</v>
      </c>
      <c r="H100" s="2">
        <v>10</v>
      </c>
      <c r="I100" s="2">
        <v>0</v>
      </c>
      <c r="J100" s="2">
        <v>1</v>
      </c>
    </row>
    <row r="101" spans="1:10" ht="11.25">
      <c r="A101" s="2" t="s">
        <v>24</v>
      </c>
      <c r="B101" s="1">
        <v>39066</v>
      </c>
      <c r="C101" s="1">
        <v>39033</v>
      </c>
      <c r="D101" s="2">
        <v>100</v>
      </c>
      <c r="E101" s="2">
        <v>0</v>
      </c>
      <c r="F101" s="2">
        <v>50</v>
      </c>
      <c r="G101" s="2">
        <v>0</v>
      </c>
      <c r="H101" s="2">
        <v>10</v>
      </c>
      <c r="I101" s="2">
        <v>0</v>
      </c>
      <c r="J101" s="2">
        <v>1</v>
      </c>
    </row>
    <row r="102" spans="1:10" ht="11.25">
      <c r="A102" s="2" t="s">
        <v>24</v>
      </c>
      <c r="B102" s="1">
        <v>39066</v>
      </c>
      <c r="C102" s="1">
        <v>39063</v>
      </c>
      <c r="D102" s="2">
        <v>100</v>
      </c>
      <c r="E102" s="2">
        <v>0</v>
      </c>
      <c r="F102" s="2">
        <v>50</v>
      </c>
      <c r="G102" s="2">
        <v>0</v>
      </c>
      <c r="H102" s="2">
        <v>10</v>
      </c>
      <c r="I102" s="2">
        <v>0</v>
      </c>
      <c r="J102" s="2">
        <v>1</v>
      </c>
    </row>
    <row r="106" ht="11.25">
      <c r="A106" s="2" t="s">
        <v>22</v>
      </c>
    </row>
    <row r="107" spans="1:3" ht="11.25">
      <c r="A107" s="2" t="s">
        <v>23</v>
      </c>
      <c r="B107" s="2" t="s">
        <v>14</v>
      </c>
      <c r="C107" s="2" t="s">
        <v>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E383"/>
  <sheetViews>
    <sheetView workbookViewId="0" topLeftCell="A1">
      <selection activeCell="H30" sqref="H30"/>
    </sheetView>
  </sheetViews>
  <sheetFormatPr defaultColWidth="9.140625" defaultRowHeight="12.75"/>
  <cols>
    <col min="1" max="1" width="5.140625" style="2" customWidth="1"/>
    <col min="2" max="2" width="15.7109375" style="2" customWidth="1"/>
    <col min="3" max="3" width="5.00390625" style="2" customWidth="1"/>
    <col min="4" max="4" width="8.140625" style="2" customWidth="1"/>
    <col min="5" max="5" width="4.140625" style="2" customWidth="1"/>
    <col min="6" max="6" width="4.8515625" style="2" customWidth="1"/>
    <col min="7" max="7" width="8.57421875" style="2" customWidth="1"/>
    <col min="8" max="8" width="12.421875" style="2" customWidth="1"/>
    <col min="9" max="9" width="9.140625" style="2" customWidth="1"/>
    <col min="10" max="10" width="8.140625" style="2" customWidth="1"/>
    <col min="11" max="11" width="9.28125" style="2" customWidth="1"/>
    <col min="12" max="12" width="12.8515625" style="2" customWidth="1"/>
    <col min="13" max="14" width="9.140625" style="2" customWidth="1"/>
    <col min="15" max="15" width="10.140625" style="2" bestFit="1" customWidth="1"/>
    <col min="16" max="16" width="6.00390625" style="2" customWidth="1"/>
    <col min="17" max="17" width="7.28125" style="2" customWidth="1"/>
    <col min="18" max="16384" width="9.140625" style="2" customWidth="1"/>
  </cols>
  <sheetData>
    <row r="1" spans="1:12" ht="11.25">
      <c r="A1" s="1"/>
      <c r="H1" s="3" t="s">
        <v>69</v>
      </c>
      <c r="J1" s="6"/>
      <c r="L1" s="4" t="s">
        <v>82</v>
      </c>
    </row>
    <row r="2" spans="8:12" ht="11.25">
      <c r="H2" s="5">
        <v>39216</v>
      </c>
      <c r="J2" s="6"/>
      <c r="L2" s="20">
        <f>output!L2</f>
        <v>-1739.4612872854268</v>
      </c>
    </row>
    <row r="3" spans="1:5" ht="11.25">
      <c r="A3" s="2" t="s">
        <v>9</v>
      </c>
      <c r="C3" s="2" t="s">
        <v>10</v>
      </c>
      <c r="E3" s="2" t="s">
        <v>13</v>
      </c>
    </row>
    <row r="4" spans="1:12" ht="11.25">
      <c r="A4" s="2" t="s">
        <v>11</v>
      </c>
      <c r="B4" s="2" t="s">
        <v>12</v>
      </c>
      <c r="C4" s="2" t="s">
        <v>11</v>
      </c>
      <c r="D4" s="2" t="s">
        <v>12</v>
      </c>
      <c r="E4" s="2" t="s">
        <v>43</v>
      </c>
      <c r="F4" s="2" t="s">
        <v>0</v>
      </c>
      <c r="G4" s="2" t="s">
        <v>8</v>
      </c>
      <c r="H4" s="2" t="s">
        <v>7</v>
      </c>
      <c r="I4" s="2" t="s">
        <v>1</v>
      </c>
      <c r="J4" s="2" t="s">
        <v>40</v>
      </c>
      <c r="K4" s="2" t="s">
        <v>2</v>
      </c>
      <c r="L4" s="2" t="s">
        <v>3</v>
      </c>
    </row>
    <row r="5" spans="1:83" ht="11.25">
      <c r="A5" s="2">
        <v>1</v>
      </c>
      <c r="B5" s="2" t="s">
        <v>96</v>
      </c>
      <c r="C5" s="2">
        <v>94</v>
      </c>
      <c r="D5" s="2" t="s">
        <v>97</v>
      </c>
      <c r="E5" s="2">
        <v>0</v>
      </c>
      <c r="F5" s="2" t="s">
        <v>14</v>
      </c>
      <c r="G5" s="7">
        <v>39248</v>
      </c>
      <c r="H5" s="1">
        <v>39242</v>
      </c>
      <c r="I5" s="19">
        <v>40000</v>
      </c>
      <c r="K5" s="19">
        <v>-1</v>
      </c>
      <c r="P5" s="2" t="s">
        <v>78</v>
      </c>
      <c r="Q5" s="2">
        <v>20007</v>
      </c>
      <c r="R5" s="2">
        <v>28967</v>
      </c>
      <c r="S5" s="2">
        <v>29505.947368421053</v>
      </c>
      <c r="T5" s="2">
        <v>30044.894736842107</v>
      </c>
      <c r="U5" s="2">
        <v>30583.842105263157</v>
      </c>
      <c r="V5" s="2">
        <v>31122.78947368421</v>
      </c>
      <c r="W5" s="2">
        <v>31661.736842105263</v>
      </c>
      <c r="X5" s="2">
        <v>32200.684210526317</v>
      </c>
      <c r="Y5" s="2">
        <v>32739.631578947367</v>
      </c>
      <c r="Z5" s="2">
        <v>33278.57894736842</v>
      </c>
      <c r="AA5" s="2">
        <v>33817.52631578947</v>
      </c>
      <c r="AB5" s="2">
        <v>34356.47368421053</v>
      </c>
      <c r="AC5" s="2">
        <v>34895.42105263158</v>
      </c>
      <c r="AD5" s="2">
        <v>35434.36842105263</v>
      </c>
      <c r="AE5" s="2">
        <v>35973.31578947369</v>
      </c>
      <c r="AF5" s="2">
        <v>36512.26315789473</v>
      </c>
      <c r="AG5" s="2">
        <v>37051.21052631579</v>
      </c>
      <c r="AH5" s="2">
        <v>37590.15789473684</v>
      </c>
      <c r="AI5" s="2">
        <v>38129.10526315789</v>
      </c>
      <c r="AJ5" s="2">
        <v>38668.05263157895</v>
      </c>
      <c r="AK5" s="2">
        <v>39207</v>
      </c>
      <c r="AL5" s="2">
        <v>48167</v>
      </c>
      <c r="AM5" s="2">
        <v>27428.571428571428</v>
      </c>
      <c r="AN5" s="2">
        <v>28357.14285714286</v>
      </c>
      <c r="AO5" s="2" t="s">
        <v>78</v>
      </c>
      <c r="AP5" s="2">
        <v>20007</v>
      </c>
      <c r="AQ5" s="2">
        <v>28967</v>
      </c>
      <c r="AR5" s="2">
        <v>29505.947368421053</v>
      </c>
      <c r="AS5" s="2">
        <v>30044.894736842107</v>
      </c>
      <c r="AT5" s="2">
        <v>30583.842105263157</v>
      </c>
      <c r="AU5" s="2">
        <v>31122.78947368421</v>
      </c>
      <c r="AV5" s="2">
        <v>31661.736842105263</v>
      </c>
      <c r="AW5" s="2">
        <v>32200.684210526317</v>
      </c>
      <c r="AX5" s="2">
        <v>32739.631578947367</v>
      </c>
      <c r="AY5" s="2">
        <v>33278.57894736842</v>
      </c>
      <c r="AZ5" s="2">
        <v>33817.52631578947</v>
      </c>
      <c r="BA5" s="2">
        <v>34356.47368421053</v>
      </c>
      <c r="BB5" s="2">
        <v>34895.42105263158</v>
      </c>
      <c r="BC5" s="2">
        <v>35434.36842105263</v>
      </c>
      <c r="BD5" s="2">
        <v>35973.31578947369</v>
      </c>
      <c r="BE5" s="2">
        <v>36512.26315789473</v>
      </c>
      <c r="BF5" s="2">
        <v>37051.21052631579</v>
      </c>
      <c r="BG5" s="2">
        <v>37590.15789473684</v>
      </c>
      <c r="BH5" s="2">
        <v>38129.10526315789</v>
      </c>
      <c r="BI5" s="2">
        <v>38668.05263157895</v>
      </c>
      <c r="BJ5" s="2">
        <v>39207</v>
      </c>
      <c r="BK5" s="2">
        <v>48167</v>
      </c>
      <c r="BL5" s="2">
        <v>19275.862068965518</v>
      </c>
      <c r="BM5" s="2">
        <v>19482.758620689656</v>
      </c>
      <c r="BN5" s="2">
        <v>19689.655172413793</v>
      </c>
      <c r="BO5" s="2">
        <v>19896.55172413793</v>
      </c>
      <c r="BP5" s="2">
        <v>20103.44827586207</v>
      </c>
      <c r="BQ5" s="2">
        <v>20310.344827586207</v>
      </c>
      <c r="BR5" s="2">
        <v>20517.241379310344</v>
      </c>
      <c r="BS5" s="2">
        <v>20724.137931034482</v>
      </c>
      <c r="BT5" s="2">
        <v>20931.03448275862</v>
      </c>
      <c r="BU5" s="2">
        <v>21137.93103448276</v>
      </c>
      <c r="BV5" s="2">
        <v>21344.8275862069</v>
      </c>
      <c r="BW5" s="2">
        <v>21551.724137931036</v>
      </c>
      <c r="BX5" s="2">
        <v>21758.620689655174</v>
      </c>
      <c r="BY5" s="2">
        <v>21965.51724137931</v>
      </c>
      <c r="BZ5" s="2">
        <v>22172.41379310345</v>
      </c>
      <c r="CA5" s="2">
        <v>22379.310344827587</v>
      </c>
      <c r="CB5" s="2">
        <v>22586.206896551725</v>
      </c>
      <c r="CC5" s="2">
        <v>22793.103448275862</v>
      </c>
      <c r="CD5" s="2">
        <v>23000</v>
      </c>
      <c r="CE5" s="2">
        <v>26000</v>
      </c>
    </row>
    <row r="6" spans="12:82" ht="11.25">
      <c r="L6" s="15"/>
      <c r="M6" s="8"/>
      <c r="N6" s="8"/>
      <c r="O6" s="8"/>
      <c r="P6" s="2" t="s">
        <v>79</v>
      </c>
      <c r="Q6" s="2">
        <v>0</v>
      </c>
      <c r="R6" s="2">
        <v>-49.84740799306138</v>
      </c>
      <c r="S6" s="2">
        <v>-64.282370157032</v>
      </c>
      <c r="T6" s="2">
        <v>-81.31922068023414</v>
      </c>
      <c r="U6" s="2">
        <v>-101.07780942123145</v>
      </c>
      <c r="V6" s="2">
        <v>-123.67554769124547</v>
      </c>
      <c r="W6" s="2">
        <v>-149.2691398676535</v>
      </c>
      <c r="X6" s="2">
        <v>-178.10815769260012</v>
      </c>
      <c r="Y6" s="2">
        <v>-210.59726044799277</v>
      </c>
      <c r="Z6" s="2">
        <v>-247.3637082152104</v>
      </c>
      <c r="AA6" s="2">
        <v>-289.327029399067</v>
      </c>
      <c r="AB6" s="2">
        <v>-337.76761396195616</v>
      </c>
      <c r="AC6" s="2">
        <v>-394.38978603231226</v>
      </c>
      <c r="AD6" s="2">
        <v>-461.3718368262571</v>
      </c>
      <c r="AE6" s="2">
        <v>-541.3903564647017</v>
      </c>
      <c r="AF6" s="2">
        <v>-637.5999213896866</v>
      </c>
      <c r="AG6" s="2">
        <v>-753.5445431594562</v>
      </c>
      <c r="AH6" s="2">
        <v>-890.8678929872531</v>
      </c>
      <c r="AI6" s="2">
        <v>-1046.3282063140432</v>
      </c>
      <c r="AJ6" s="2">
        <v>-1230.6173038994548</v>
      </c>
      <c r="AK6" s="2">
        <v>-1739.4612872854268</v>
      </c>
      <c r="AL6" s="2">
        <v>-1739.4612872854268</v>
      </c>
      <c r="AM6" s="2">
        <v>-349.7640450773042</v>
      </c>
      <c r="AN6" s="2">
        <v>-514.062233935721</v>
      </c>
      <c r="AO6" s="2" t="s">
        <v>80</v>
      </c>
      <c r="AP6" s="2">
        <v>-977.7657467026074</v>
      </c>
      <c r="AQ6" s="2">
        <v>-49.84740799306138</v>
      </c>
      <c r="AR6" s="2">
        <v>-64.282370157032</v>
      </c>
      <c r="AS6" s="2">
        <v>-81.31922068023414</v>
      </c>
      <c r="AT6" s="2">
        <v>-101.07780942123145</v>
      </c>
      <c r="AU6" s="2">
        <v>-123.67554769124547</v>
      </c>
      <c r="AV6" s="2">
        <v>-149.2691398676535</v>
      </c>
      <c r="AW6" s="2">
        <v>-178.10815769260012</v>
      </c>
      <c r="AX6" s="2">
        <v>-210.59726044799277</v>
      </c>
      <c r="AY6" s="2">
        <v>-247.3637082152104</v>
      </c>
      <c r="AZ6" s="2">
        <v>-289.327029399067</v>
      </c>
      <c r="BA6" s="2">
        <v>-337.76761396195616</v>
      </c>
      <c r="BB6" s="2">
        <v>-394.38978603231226</v>
      </c>
      <c r="BC6" s="2">
        <v>-461.3718368262571</v>
      </c>
      <c r="BD6" s="2">
        <v>-541.3903564647017</v>
      </c>
      <c r="BE6" s="2">
        <v>-637.5999213896866</v>
      </c>
      <c r="BF6" s="2">
        <v>-753.5445431594562</v>
      </c>
      <c r="BG6" s="2">
        <v>-890.8678929872531</v>
      </c>
      <c r="BH6" s="2">
        <v>-1046.3282063140432</v>
      </c>
      <c r="BI6" s="2">
        <v>-1230.6173038994548</v>
      </c>
      <c r="BJ6" s="2">
        <v>-1739.4612872854268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-20.68965517241377</v>
      </c>
      <c r="BQ6" s="2">
        <v>-62.06896551724131</v>
      </c>
      <c r="BR6" s="2">
        <v>-103.44827586206884</v>
      </c>
      <c r="BS6" s="2">
        <v>-144.82758620689637</v>
      </c>
      <c r="BT6" s="2">
        <v>-186.20689655172393</v>
      </c>
      <c r="BU6" s="2">
        <v>-227.5862068965522</v>
      </c>
      <c r="BV6" s="2">
        <v>-268.9655172413797</v>
      </c>
      <c r="BW6" s="2">
        <v>-310.34482758620726</v>
      </c>
      <c r="BX6" s="2">
        <v>-351.7241379310348</v>
      </c>
      <c r="BY6" s="2">
        <v>-393.1034482758623</v>
      </c>
      <c r="BZ6" s="2">
        <v>-434.4827586206899</v>
      </c>
      <c r="CA6" s="2">
        <v>-475.86206896551744</v>
      </c>
      <c r="CB6" s="2">
        <v>-517.241379310345</v>
      </c>
      <c r="CC6" s="2">
        <v>-558.6206896551724</v>
      </c>
      <c r="CD6" s="2">
        <v>-600</v>
      </c>
    </row>
    <row r="7" spans="12:15" ht="11.25">
      <c r="L7" s="15"/>
      <c r="M7" s="8"/>
      <c r="N7" s="8"/>
      <c r="O7" s="8"/>
    </row>
    <row r="9" spans="1:11" ht="10.5" customHeight="1">
      <c r="A9" s="2">
        <v>1</v>
      </c>
      <c r="B9" s="2" t="s">
        <v>96</v>
      </c>
      <c r="C9" s="2">
        <v>94</v>
      </c>
      <c r="D9" s="2" t="s">
        <v>97</v>
      </c>
      <c r="E9" s="2">
        <v>-1</v>
      </c>
      <c r="F9" s="2" t="s">
        <v>14</v>
      </c>
      <c r="G9" s="7">
        <v>39248</v>
      </c>
      <c r="H9" s="1"/>
      <c r="I9" s="1"/>
      <c r="K9" s="19">
        <v>-1299</v>
      </c>
    </row>
    <row r="10" spans="1:15" ht="11.25">
      <c r="A10" s="2">
        <v>2</v>
      </c>
      <c r="B10" s="2" t="s">
        <v>96</v>
      </c>
      <c r="C10" s="2">
        <v>94</v>
      </c>
      <c r="D10" s="2" t="s">
        <v>97</v>
      </c>
      <c r="E10" s="2">
        <v>1</v>
      </c>
      <c r="F10" s="2" t="s">
        <v>14</v>
      </c>
      <c r="G10" s="7">
        <v>39248</v>
      </c>
      <c r="H10" s="1">
        <v>39242</v>
      </c>
      <c r="I10" s="2">
        <v>35000</v>
      </c>
      <c r="K10" s="19">
        <v>-600</v>
      </c>
      <c r="M10" s="8"/>
      <c r="N10" s="8"/>
      <c r="O10" s="8"/>
    </row>
    <row r="11" spans="1:11" ht="11.25">
      <c r="A11" s="2">
        <v>3</v>
      </c>
      <c r="B11" s="2" t="s">
        <v>96</v>
      </c>
      <c r="C11" s="2">
        <v>94</v>
      </c>
      <c r="D11" s="2" t="s">
        <v>97</v>
      </c>
      <c r="E11" s="2">
        <v>1</v>
      </c>
      <c r="F11" s="2" t="s">
        <v>14</v>
      </c>
      <c r="G11" s="7">
        <v>39248</v>
      </c>
      <c r="H11" s="1">
        <v>39242</v>
      </c>
      <c r="I11" s="2">
        <v>36000</v>
      </c>
      <c r="K11" s="19">
        <v>-603</v>
      </c>
    </row>
    <row r="12" spans="1:12" ht="11.25">
      <c r="A12" s="2">
        <v>4</v>
      </c>
      <c r="B12" s="2" t="s">
        <v>96</v>
      </c>
      <c r="C12" s="2">
        <v>94</v>
      </c>
      <c r="D12" s="2" t="s">
        <v>97</v>
      </c>
      <c r="E12" s="2">
        <v>0</v>
      </c>
      <c r="F12" s="2" t="s">
        <v>14</v>
      </c>
      <c r="G12" s="7">
        <v>39248</v>
      </c>
      <c r="H12" s="1">
        <v>39242</v>
      </c>
      <c r="I12" s="2">
        <v>37000</v>
      </c>
      <c r="K12" s="19">
        <v>-1014</v>
      </c>
      <c r="L12" s="15"/>
    </row>
    <row r="13" spans="1:12" ht="10.5" customHeight="1">
      <c r="A13" s="2">
        <v>5</v>
      </c>
      <c r="B13" s="2" t="s">
        <v>96</v>
      </c>
      <c r="C13" s="2">
        <v>94</v>
      </c>
      <c r="D13" s="2" t="s">
        <v>97</v>
      </c>
      <c r="E13" s="2">
        <v>1</v>
      </c>
      <c r="F13" s="2" t="s">
        <v>14</v>
      </c>
      <c r="G13" s="7">
        <v>39248</v>
      </c>
      <c r="H13" s="1">
        <v>39242</v>
      </c>
      <c r="I13" s="2">
        <v>37000</v>
      </c>
      <c r="K13" s="19">
        <v>-1101</v>
      </c>
      <c r="L13"/>
    </row>
    <row r="14" spans="1:12" ht="12.75">
      <c r="A14" s="2">
        <v>6</v>
      </c>
      <c r="B14" s="2" t="s">
        <v>96</v>
      </c>
      <c r="C14" s="2">
        <v>94</v>
      </c>
      <c r="D14" s="2" t="s">
        <v>97</v>
      </c>
      <c r="E14" s="2">
        <v>0</v>
      </c>
      <c r="F14" s="2" t="s">
        <v>14</v>
      </c>
      <c r="G14" s="7">
        <v>39248</v>
      </c>
      <c r="H14" s="1">
        <v>39242</v>
      </c>
      <c r="I14" s="2">
        <v>38000</v>
      </c>
      <c r="K14" s="19">
        <v>-700</v>
      </c>
      <c r="L14"/>
    </row>
    <row r="15" spans="1:12" ht="12.75">
      <c r="A15" s="2">
        <v>7</v>
      </c>
      <c r="B15" s="2" t="s">
        <v>96</v>
      </c>
      <c r="C15" s="2">
        <v>94</v>
      </c>
      <c r="D15" s="2" t="s">
        <v>97</v>
      </c>
      <c r="E15" s="2">
        <v>0</v>
      </c>
      <c r="F15" s="2" t="s">
        <v>14</v>
      </c>
      <c r="G15" s="7">
        <v>39248</v>
      </c>
      <c r="H15" s="1">
        <v>39242</v>
      </c>
      <c r="I15" s="2">
        <v>39000</v>
      </c>
      <c r="K15" s="19">
        <v>-800</v>
      </c>
      <c r="L15"/>
    </row>
    <row r="16" ht="12.75" customHeight="1"/>
    <row r="17" spans="1:15" ht="12.75">
      <c r="A17"/>
      <c r="B17"/>
      <c r="C17"/>
      <c r="D17"/>
      <c r="E17"/>
      <c r="F17"/>
      <c r="G17"/>
      <c r="H17"/>
      <c r="I17"/>
      <c r="J17"/>
      <c r="K17"/>
      <c r="L17"/>
      <c r="M17" s="8"/>
      <c r="N17" s="8"/>
      <c r="O17" s="8"/>
    </row>
    <row r="18" spans="1:35" ht="11.25">
      <c r="A18" s="15">
        <v>1</v>
      </c>
      <c r="B18" s="15" t="s">
        <v>39</v>
      </c>
      <c r="C18" s="15">
        <v>99</v>
      </c>
      <c r="D18" s="15" t="s">
        <v>83</v>
      </c>
      <c r="E18" s="15"/>
      <c r="F18" s="15" t="s">
        <v>14</v>
      </c>
      <c r="G18" s="15" t="s">
        <v>84</v>
      </c>
      <c r="H18" s="15"/>
      <c r="I18" s="15"/>
      <c r="J18" s="15"/>
      <c r="K18" s="15">
        <v>3</v>
      </c>
      <c r="L18" s="15">
        <v>19294</v>
      </c>
      <c r="N18" s="2" t="s">
        <v>73</v>
      </c>
      <c r="P18" s="2" t="s">
        <v>78</v>
      </c>
      <c r="Q18" s="2">
        <v>14000</v>
      </c>
      <c r="R18" s="2">
        <v>17000</v>
      </c>
      <c r="S18" s="2">
        <v>18200</v>
      </c>
      <c r="T18" s="2">
        <v>19400</v>
      </c>
      <c r="U18" s="2">
        <v>20600</v>
      </c>
      <c r="V18" s="2">
        <v>21800</v>
      </c>
      <c r="W18" s="2">
        <v>23000</v>
      </c>
      <c r="X18" s="2">
        <v>26000</v>
      </c>
      <c r="AA18" s="2" t="s">
        <v>78</v>
      </c>
      <c r="AB18" s="2">
        <v>14000</v>
      </c>
      <c r="AC18" s="2">
        <v>17000</v>
      </c>
      <c r="AD18" s="2">
        <v>18200</v>
      </c>
      <c r="AE18" s="2">
        <v>19400</v>
      </c>
      <c r="AF18" s="2">
        <v>20600</v>
      </c>
      <c r="AG18" s="2">
        <v>21800</v>
      </c>
      <c r="AH18" s="2">
        <v>23000</v>
      </c>
      <c r="AI18" s="2">
        <v>26000</v>
      </c>
    </row>
    <row r="19" spans="1:34" ht="11.25">
      <c r="A19" s="15">
        <v>1</v>
      </c>
      <c r="B19" s="15" t="s">
        <v>39</v>
      </c>
      <c r="C19" s="15">
        <v>99</v>
      </c>
      <c r="D19" s="15" t="s">
        <v>83</v>
      </c>
      <c r="E19" s="15"/>
      <c r="F19" s="15" t="s">
        <v>14</v>
      </c>
      <c r="G19" s="15" t="s">
        <v>84</v>
      </c>
      <c r="H19" s="16">
        <v>39063</v>
      </c>
      <c r="I19" s="15">
        <v>23200</v>
      </c>
      <c r="J19" s="15">
        <v>1</v>
      </c>
      <c r="K19" s="15">
        <v>-2</v>
      </c>
      <c r="L19" s="15">
        <v>200</v>
      </c>
      <c r="N19" s="2">
        <v>-56044.427540417164</v>
      </c>
      <c r="P19" s="2" t="s">
        <v>79</v>
      </c>
      <c r="Q19" s="2">
        <v>-10119.488484235419</v>
      </c>
      <c r="R19" s="2">
        <v>-18650.19381079731</v>
      </c>
      <c r="S19" s="2">
        <v>-22321.58803494497</v>
      </c>
      <c r="T19" s="2">
        <v>-28465.71058584424</v>
      </c>
      <c r="U19" s="2">
        <v>-37414.44351538054</v>
      </c>
      <c r="V19" s="2">
        <v>-49426.68547001098</v>
      </c>
      <c r="W19" s="2">
        <v>9000</v>
      </c>
      <c r="X19" s="2">
        <v>-114067.77000845972</v>
      </c>
      <c r="AA19" s="2" t="s">
        <v>80</v>
      </c>
      <c r="AC19" s="2">
        <v>-18650.19381079731</v>
      </c>
      <c r="AD19" s="2">
        <v>-22321.58803494497</v>
      </c>
      <c r="AE19" s="2">
        <v>-28465.71058584424</v>
      </c>
      <c r="AF19" s="2">
        <v>-37414.44351538054</v>
      </c>
      <c r="AG19" s="2">
        <v>-49426.68547001098</v>
      </c>
      <c r="AH19" s="2">
        <v>-56044.427540417164</v>
      </c>
    </row>
    <row r="20" spans="1:12" ht="10.5" customHeight="1">
      <c r="A20" s="15">
        <v>1</v>
      </c>
      <c r="B20" s="15" t="s">
        <v>39</v>
      </c>
      <c r="C20" s="15">
        <v>99</v>
      </c>
      <c r="D20" s="15" t="s">
        <v>83</v>
      </c>
      <c r="E20" s="15"/>
      <c r="F20" s="15" t="s">
        <v>14</v>
      </c>
      <c r="G20" s="15" t="s">
        <v>84</v>
      </c>
      <c r="H20" s="16">
        <v>39063</v>
      </c>
      <c r="I20" s="15">
        <v>23200</v>
      </c>
      <c r="J20" s="15">
        <v>1</v>
      </c>
      <c r="K20" s="15">
        <v>-2</v>
      </c>
      <c r="L20" s="15">
        <v>40</v>
      </c>
    </row>
    <row r="21" spans="1:12" ht="11.25">
      <c r="A21" s="15">
        <v>1</v>
      </c>
      <c r="B21" s="15" t="s">
        <v>39</v>
      </c>
      <c r="C21" s="15">
        <v>99</v>
      </c>
      <c r="D21" s="15" t="s">
        <v>83</v>
      </c>
      <c r="E21" s="15"/>
      <c r="F21" s="15" t="s">
        <v>14</v>
      </c>
      <c r="G21" s="15" t="s">
        <v>84</v>
      </c>
      <c r="H21" s="16">
        <v>39063</v>
      </c>
      <c r="I21" s="15">
        <v>23200</v>
      </c>
      <c r="J21" s="15">
        <v>1</v>
      </c>
      <c r="K21" s="15">
        <v>-2</v>
      </c>
      <c r="L21" s="15">
        <v>20</v>
      </c>
    </row>
    <row r="22" spans="1:12" ht="11.25">
      <c r="A22" s="15">
        <v>1</v>
      </c>
      <c r="B22" s="15" t="s">
        <v>39</v>
      </c>
      <c r="C22" s="15">
        <v>99</v>
      </c>
      <c r="D22" s="15" t="s">
        <v>83</v>
      </c>
      <c r="E22" s="15"/>
      <c r="F22" s="15" t="s">
        <v>14</v>
      </c>
      <c r="G22" s="15" t="s">
        <v>84</v>
      </c>
      <c r="H22" s="16">
        <v>39063</v>
      </c>
      <c r="I22" s="15">
        <v>23200</v>
      </c>
      <c r="J22" s="15">
        <v>1</v>
      </c>
      <c r="K22" s="15">
        <v>-25</v>
      </c>
      <c r="L22" s="15">
        <v>20</v>
      </c>
    </row>
    <row r="23" ht="12.75" customHeight="1">
      <c r="Q23" s="2">
        <v>0</v>
      </c>
    </row>
    <row r="26" spans="1:35" ht="11.25">
      <c r="A26" s="15">
        <v>1</v>
      </c>
      <c r="B26" s="15" t="s">
        <v>39</v>
      </c>
      <c r="C26" s="15">
        <v>201</v>
      </c>
      <c r="D26" s="15" t="s">
        <v>83</v>
      </c>
      <c r="E26" s="15"/>
      <c r="F26" s="15" t="s">
        <v>14</v>
      </c>
      <c r="G26" s="16">
        <v>39156</v>
      </c>
      <c r="H26" s="15"/>
      <c r="I26" s="15"/>
      <c r="J26" s="15"/>
      <c r="K26" s="15">
        <v>3</v>
      </c>
      <c r="L26" s="15">
        <v>19804</v>
      </c>
      <c r="N26" s="2" t="s">
        <v>73</v>
      </c>
      <c r="P26" s="2" t="s">
        <v>78</v>
      </c>
      <c r="Q26" s="2">
        <v>14000</v>
      </c>
      <c r="R26" s="2">
        <v>17000</v>
      </c>
      <c r="S26" s="2">
        <v>18200</v>
      </c>
      <c r="T26" s="2">
        <v>19400</v>
      </c>
      <c r="U26" s="2">
        <v>20600</v>
      </c>
      <c r="V26" s="2">
        <v>21800</v>
      </c>
      <c r="W26" s="2">
        <v>23000</v>
      </c>
      <c r="X26" s="2">
        <v>26000</v>
      </c>
      <c r="AA26" s="2" t="s">
        <v>78</v>
      </c>
      <c r="AB26" s="2">
        <v>14000</v>
      </c>
      <c r="AC26" s="2">
        <v>17000</v>
      </c>
      <c r="AD26" s="2">
        <v>18200</v>
      </c>
      <c r="AE26" s="2">
        <v>19400</v>
      </c>
      <c r="AF26" s="2">
        <v>20600</v>
      </c>
      <c r="AG26" s="2">
        <v>21800</v>
      </c>
      <c r="AH26" s="2">
        <v>23000</v>
      </c>
      <c r="AI26" s="2">
        <v>26000</v>
      </c>
    </row>
    <row r="27" spans="1:34" ht="11.25">
      <c r="A27" s="15">
        <v>1</v>
      </c>
      <c r="B27" s="15" t="s">
        <v>39</v>
      </c>
      <c r="C27" s="15">
        <v>99</v>
      </c>
      <c r="D27" s="15" t="s">
        <v>83</v>
      </c>
      <c r="E27" s="15"/>
      <c r="F27" s="15" t="s">
        <v>14</v>
      </c>
      <c r="G27" s="16">
        <v>39066</v>
      </c>
      <c r="H27" s="15"/>
      <c r="I27" s="15"/>
      <c r="J27" s="15">
        <v>1</v>
      </c>
      <c r="K27" s="15">
        <v>1</v>
      </c>
      <c r="L27" s="15">
        <v>20220</v>
      </c>
      <c r="N27" s="2">
        <v>-3000</v>
      </c>
      <c r="P27" s="2" t="s">
        <v>79</v>
      </c>
      <c r="Q27" s="2">
        <v>-3000</v>
      </c>
      <c r="R27" s="2">
        <v>-3000</v>
      </c>
      <c r="S27" s="2">
        <v>-2020</v>
      </c>
      <c r="T27" s="2">
        <v>-820</v>
      </c>
      <c r="U27" s="2">
        <v>0</v>
      </c>
      <c r="V27" s="2">
        <v>0</v>
      </c>
      <c r="W27" s="2">
        <v>0</v>
      </c>
      <c r="X27" s="2">
        <v>0</v>
      </c>
      <c r="AA27" s="2" t="s">
        <v>80</v>
      </c>
      <c r="AC27" s="2">
        <v>-3000</v>
      </c>
      <c r="AD27" s="2">
        <v>-2020</v>
      </c>
      <c r="AE27" s="2">
        <v>-820</v>
      </c>
      <c r="AF27" s="2">
        <v>0</v>
      </c>
      <c r="AG27" s="2">
        <v>0</v>
      </c>
      <c r="AH27" s="2">
        <v>0</v>
      </c>
    </row>
    <row r="28" spans="13:15" ht="11.25">
      <c r="M28" s="8"/>
      <c r="N28" s="8"/>
      <c r="O28" s="8"/>
    </row>
    <row r="29" spans="13:15" ht="11.25">
      <c r="M29" s="8"/>
      <c r="N29" s="8"/>
      <c r="O29" s="8"/>
    </row>
    <row r="32" spans="1:35" ht="11.25" customHeight="1">
      <c r="A32" s="6">
        <v>1</v>
      </c>
      <c r="B32" s="6" t="s">
        <v>5</v>
      </c>
      <c r="C32" s="6">
        <v>1</v>
      </c>
      <c r="D32" s="6" t="s">
        <v>4</v>
      </c>
      <c r="E32" s="6"/>
      <c r="F32" s="6" t="s">
        <v>14</v>
      </c>
      <c r="G32" s="7">
        <v>39066</v>
      </c>
      <c r="H32" s="7"/>
      <c r="I32" s="6"/>
      <c r="J32" s="6" t="s">
        <v>46</v>
      </c>
      <c r="K32" s="6">
        <v>1</v>
      </c>
      <c r="L32" s="6"/>
      <c r="N32" s="2" t="s">
        <v>73</v>
      </c>
      <c r="P32" s="2" t="s">
        <v>78</v>
      </c>
      <c r="Q32" s="2">
        <v>14000</v>
      </c>
      <c r="R32" s="2">
        <v>17000</v>
      </c>
      <c r="S32" s="2">
        <v>18200</v>
      </c>
      <c r="T32" s="2">
        <v>19400</v>
      </c>
      <c r="U32" s="2">
        <v>20600</v>
      </c>
      <c r="V32" s="2">
        <v>21800</v>
      </c>
      <c r="W32" s="2">
        <v>23000</v>
      </c>
      <c r="X32" s="2">
        <v>26000</v>
      </c>
      <c r="AA32" s="2" t="s">
        <v>78</v>
      </c>
      <c r="AB32" s="2">
        <v>14000</v>
      </c>
      <c r="AC32" s="2">
        <v>17000</v>
      </c>
      <c r="AD32" s="2">
        <v>18200</v>
      </c>
      <c r="AE32" s="2">
        <v>19400</v>
      </c>
      <c r="AF32" s="2">
        <v>20600</v>
      </c>
      <c r="AG32" s="2">
        <v>21800</v>
      </c>
      <c r="AH32" s="2">
        <v>23000</v>
      </c>
      <c r="AI32" s="2">
        <v>26000</v>
      </c>
    </row>
    <row r="33" spans="1:34" ht="11.25">
      <c r="A33" s="6">
        <v>1</v>
      </c>
      <c r="B33" s="6" t="s">
        <v>5</v>
      </c>
      <c r="C33" s="6">
        <v>1</v>
      </c>
      <c r="D33" s="6" t="s">
        <v>4</v>
      </c>
      <c r="E33" s="6"/>
      <c r="F33" s="6" t="s">
        <v>14</v>
      </c>
      <c r="G33" s="7">
        <v>39156</v>
      </c>
      <c r="H33" s="7"/>
      <c r="I33" s="6"/>
      <c r="J33" s="6" t="s">
        <v>46</v>
      </c>
      <c r="K33" s="6">
        <v>-1</v>
      </c>
      <c r="L33" s="6"/>
      <c r="M33" s="8"/>
      <c r="N33" s="8">
        <v>-1300</v>
      </c>
      <c r="O33" s="8"/>
      <c r="P33" s="2" t="s">
        <v>79</v>
      </c>
      <c r="Q33" s="2">
        <v>-3000</v>
      </c>
      <c r="R33" s="2">
        <v>-3000</v>
      </c>
      <c r="S33" s="2">
        <v>-1800</v>
      </c>
      <c r="T33" s="2">
        <v>-600</v>
      </c>
      <c r="U33" s="2">
        <v>600</v>
      </c>
      <c r="V33" s="2">
        <v>1800</v>
      </c>
      <c r="W33" s="2">
        <v>3000</v>
      </c>
      <c r="X33" s="2">
        <v>6000</v>
      </c>
      <c r="AA33" s="2" t="s">
        <v>80</v>
      </c>
      <c r="AC33" s="2">
        <v>-1140</v>
      </c>
      <c r="AD33" s="2">
        <v>-1180</v>
      </c>
      <c r="AE33" s="2">
        <v>-1220</v>
      </c>
      <c r="AF33" s="2">
        <v>-1260</v>
      </c>
      <c r="AG33" s="2">
        <v>-1300</v>
      </c>
      <c r="AH33" s="2">
        <v>-100</v>
      </c>
    </row>
    <row r="34" spans="13:15" ht="11.25">
      <c r="M34" s="8"/>
      <c r="N34" s="8"/>
      <c r="O34" s="8"/>
    </row>
    <row r="41" ht="12" customHeight="1"/>
    <row r="42" spans="1:35" ht="14.25" customHeight="1">
      <c r="A42" s="6">
        <v>1</v>
      </c>
      <c r="B42" s="6" t="s">
        <v>5</v>
      </c>
      <c r="C42" s="6">
        <v>2</v>
      </c>
      <c r="D42" s="6" t="s">
        <v>4</v>
      </c>
      <c r="E42" s="6">
        <v>1</v>
      </c>
      <c r="F42" s="6" t="s">
        <v>14</v>
      </c>
      <c r="G42" s="7">
        <v>39066</v>
      </c>
      <c r="H42" s="7">
        <v>39063</v>
      </c>
      <c r="I42" s="6">
        <v>16500</v>
      </c>
      <c r="J42" s="6" t="s">
        <v>46</v>
      </c>
      <c r="K42" s="6">
        <v>-2</v>
      </c>
      <c r="L42" s="6">
        <v>0</v>
      </c>
      <c r="N42" s="2" t="s">
        <v>73</v>
      </c>
      <c r="P42" s="2" t="s">
        <v>78</v>
      </c>
      <c r="Q42" s="2">
        <v>14000</v>
      </c>
      <c r="R42" s="2">
        <v>17000</v>
      </c>
      <c r="S42" s="2">
        <v>18200</v>
      </c>
      <c r="T42" s="2">
        <v>19400</v>
      </c>
      <c r="U42" s="2">
        <v>20600</v>
      </c>
      <c r="V42" s="2">
        <v>21800</v>
      </c>
      <c r="W42" s="2">
        <v>23000</v>
      </c>
      <c r="X42" s="2">
        <v>26000</v>
      </c>
      <c r="AA42" s="2" t="s">
        <v>78</v>
      </c>
      <c r="AB42" s="2">
        <v>14000</v>
      </c>
      <c r="AC42" s="2">
        <v>17000</v>
      </c>
      <c r="AD42" s="2">
        <v>18200</v>
      </c>
      <c r="AE42" s="2">
        <v>19400</v>
      </c>
      <c r="AF42" s="2">
        <v>20600</v>
      </c>
      <c r="AG42" s="2">
        <v>21800</v>
      </c>
      <c r="AH42" s="2">
        <v>23000</v>
      </c>
      <c r="AI42" s="2">
        <v>26000</v>
      </c>
    </row>
    <row r="43" spans="1:34" ht="14.25" customHeight="1">
      <c r="A43" s="6">
        <v>1</v>
      </c>
      <c r="B43" s="6" t="s">
        <v>5</v>
      </c>
      <c r="C43" s="6">
        <v>1</v>
      </c>
      <c r="D43" s="6" t="s">
        <v>4</v>
      </c>
      <c r="E43" s="6">
        <v>1</v>
      </c>
      <c r="F43" s="6" t="s">
        <v>14</v>
      </c>
      <c r="G43" s="7">
        <v>39066</v>
      </c>
      <c r="H43" s="7">
        <v>39033</v>
      </c>
      <c r="I43" s="6">
        <v>20000</v>
      </c>
      <c r="J43" s="6" t="s">
        <v>46</v>
      </c>
      <c r="K43" s="6">
        <v>-1</v>
      </c>
      <c r="L43" s="6">
        <v>0</v>
      </c>
      <c r="N43" s="2">
        <v>-3433.097149158887</v>
      </c>
      <c r="P43" s="2" t="s">
        <v>79</v>
      </c>
      <c r="Q43" s="2">
        <v>-6080.021035436141</v>
      </c>
      <c r="R43" s="2">
        <v>-3433.097149158887</v>
      </c>
      <c r="S43" s="2">
        <v>-2575.929224416339</v>
      </c>
      <c r="T43" s="2">
        <v>-1869.0599116308622</v>
      </c>
      <c r="U43" s="2">
        <v>-1314.5033668011056</v>
      </c>
      <c r="V43" s="2">
        <v>-899.6272462675697</v>
      </c>
      <c r="W43" s="2">
        <v>-602.575964141166</v>
      </c>
      <c r="X43" s="2">
        <v>-196.7314825480662</v>
      </c>
      <c r="AA43" s="2" t="s">
        <v>80</v>
      </c>
      <c r="AC43" s="2">
        <v>-3433.097149158887</v>
      </c>
      <c r="AD43" s="2">
        <v>-2575.929224416339</v>
      </c>
      <c r="AE43" s="2">
        <v>-1869.0599116308622</v>
      </c>
      <c r="AF43" s="2">
        <v>-1314.5033668011056</v>
      </c>
      <c r="AG43" s="2">
        <v>-899.6272462675697</v>
      </c>
      <c r="AH43" s="2">
        <v>-602.575964141166</v>
      </c>
    </row>
    <row r="47" ht="11.25">
      <c r="B47" s="2" t="s">
        <v>66</v>
      </c>
    </row>
    <row r="48" spans="1:35" ht="14.25" customHeight="1">
      <c r="A48" s="6">
        <v>1</v>
      </c>
      <c r="B48" s="6" t="s">
        <v>5</v>
      </c>
      <c r="C48" s="6">
        <v>1</v>
      </c>
      <c r="D48" s="6" t="s">
        <v>4</v>
      </c>
      <c r="E48" s="6"/>
      <c r="F48" s="6" t="s">
        <v>14</v>
      </c>
      <c r="G48" s="7">
        <v>39066</v>
      </c>
      <c r="H48" s="7"/>
      <c r="I48" s="6"/>
      <c r="J48" s="6" t="s">
        <v>46</v>
      </c>
      <c r="K48" s="6">
        <v>1</v>
      </c>
      <c r="L48" s="6">
        <v>0</v>
      </c>
      <c r="N48" s="2" t="s">
        <v>73</v>
      </c>
      <c r="P48" s="2" t="s">
        <v>78</v>
      </c>
      <c r="Q48" s="2">
        <v>14000</v>
      </c>
      <c r="R48" s="2">
        <v>17000</v>
      </c>
      <c r="S48" s="2">
        <v>18200</v>
      </c>
      <c r="T48" s="2">
        <v>19400</v>
      </c>
      <c r="U48" s="2">
        <v>20600</v>
      </c>
      <c r="V48" s="2">
        <v>21800</v>
      </c>
      <c r="W48" s="2">
        <v>23000</v>
      </c>
      <c r="X48" s="2">
        <v>26000</v>
      </c>
      <c r="AA48" s="2" t="s">
        <v>78</v>
      </c>
      <c r="AB48" s="2">
        <v>14000</v>
      </c>
      <c r="AC48" s="2">
        <v>17000</v>
      </c>
      <c r="AD48" s="2">
        <v>18200</v>
      </c>
      <c r="AE48" s="2">
        <v>19400</v>
      </c>
      <c r="AF48" s="2">
        <v>20600</v>
      </c>
      <c r="AG48" s="2">
        <v>21800</v>
      </c>
      <c r="AH48" s="2">
        <v>23000</v>
      </c>
      <c r="AI48" s="2">
        <v>26000</v>
      </c>
    </row>
    <row r="49" spans="1:34" ht="14.25" customHeight="1">
      <c r="A49" s="6">
        <v>1</v>
      </c>
      <c r="B49" s="6" t="s">
        <v>5</v>
      </c>
      <c r="C49" s="6">
        <v>1</v>
      </c>
      <c r="D49" s="6" t="s">
        <v>4</v>
      </c>
      <c r="E49" s="6">
        <v>0</v>
      </c>
      <c r="F49" s="6" t="s">
        <v>14</v>
      </c>
      <c r="G49" s="7">
        <v>39066</v>
      </c>
      <c r="H49" s="7">
        <v>39033</v>
      </c>
      <c r="I49" s="6">
        <v>20000</v>
      </c>
      <c r="J49" s="6" t="s">
        <v>46</v>
      </c>
      <c r="K49" s="6">
        <v>-1</v>
      </c>
      <c r="L49" s="6">
        <v>0</v>
      </c>
      <c r="N49" s="2">
        <v>-3432.4966901132807</v>
      </c>
      <c r="P49" s="2" t="s">
        <v>79</v>
      </c>
      <c r="Q49" s="2">
        <v>-3045.5421130978857</v>
      </c>
      <c r="R49" s="2">
        <v>-3432.4966901132807</v>
      </c>
      <c r="S49" s="2">
        <v>-2575.929224416339</v>
      </c>
      <c r="T49" s="2">
        <v>-1869.0599116308622</v>
      </c>
      <c r="U49" s="2">
        <v>-1314.5033668011056</v>
      </c>
      <c r="V49" s="2">
        <v>-899.6272462675697</v>
      </c>
      <c r="W49" s="2">
        <v>-602.575964141166</v>
      </c>
      <c r="X49" s="2">
        <v>-213.85443280649997</v>
      </c>
      <c r="AA49" s="2" t="s">
        <v>80</v>
      </c>
      <c r="AC49" s="2">
        <v>-3432.4966901132807</v>
      </c>
      <c r="AD49" s="2">
        <v>-2575.929224416339</v>
      </c>
      <c r="AE49" s="2">
        <v>-1869.0599116308622</v>
      </c>
      <c r="AF49" s="2">
        <v>-1314.5033668011056</v>
      </c>
      <c r="AG49" s="2">
        <v>-899.6272462675697</v>
      </c>
      <c r="AH49" s="2">
        <v>-602.575964141166</v>
      </c>
    </row>
    <row r="52" ht="11.25">
      <c r="B52" s="2" t="s">
        <v>65</v>
      </c>
    </row>
    <row r="53" spans="1:35" ht="14.25" customHeight="1">
      <c r="A53" s="6">
        <v>1</v>
      </c>
      <c r="B53" s="6" t="s">
        <v>5</v>
      </c>
      <c r="C53" s="6">
        <v>1</v>
      </c>
      <c r="D53" s="6" t="s">
        <v>4</v>
      </c>
      <c r="E53" s="6">
        <v>0</v>
      </c>
      <c r="F53" s="6" t="s">
        <v>14</v>
      </c>
      <c r="G53" s="7">
        <v>39066</v>
      </c>
      <c r="H53" s="7">
        <v>39033</v>
      </c>
      <c r="I53" s="6">
        <v>24000</v>
      </c>
      <c r="J53" s="6">
        <v>1</v>
      </c>
      <c r="K53" s="6">
        <v>1</v>
      </c>
      <c r="L53" s="6">
        <v>0</v>
      </c>
      <c r="N53" s="2" t="s">
        <v>73</v>
      </c>
      <c r="P53" s="2" t="s">
        <v>78</v>
      </c>
      <c r="Q53" s="2">
        <v>14000</v>
      </c>
      <c r="R53" s="2">
        <v>17000</v>
      </c>
      <c r="S53" s="2">
        <v>18200</v>
      </c>
      <c r="T53" s="2">
        <v>19400</v>
      </c>
      <c r="U53" s="2">
        <v>20600</v>
      </c>
      <c r="V53" s="2">
        <v>21800</v>
      </c>
      <c r="W53" s="2">
        <v>23000</v>
      </c>
      <c r="X53" s="2">
        <v>26000</v>
      </c>
      <c r="AA53" s="2" t="s">
        <v>78</v>
      </c>
      <c r="AB53" s="2">
        <v>14000</v>
      </c>
      <c r="AC53" s="2">
        <v>17000</v>
      </c>
      <c r="AD53" s="2">
        <v>18200</v>
      </c>
      <c r="AE53" s="2">
        <v>19400</v>
      </c>
      <c r="AF53" s="2">
        <v>20600</v>
      </c>
      <c r="AG53" s="2">
        <v>21800</v>
      </c>
      <c r="AH53" s="2">
        <v>23000</v>
      </c>
      <c r="AI53" s="2">
        <v>26000</v>
      </c>
    </row>
    <row r="54" spans="1:34" ht="14.25" customHeight="1">
      <c r="A54" s="6">
        <v>1</v>
      </c>
      <c r="B54" s="6" t="s">
        <v>5</v>
      </c>
      <c r="C54" s="6">
        <v>1</v>
      </c>
      <c r="D54" s="6" t="s">
        <v>4</v>
      </c>
      <c r="E54" s="6">
        <v>0</v>
      </c>
      <c r="F54" s="6" t="s">
        <v>14</v>
      </c>
      <c r="G54" s="7">
        <v>39066</v>
      </c>
      <c r="H54" s="7">
        <v>39033</v>
      </c>
      <c r="I54" s="6">
        <v>20000</v>
      </c>
      <c r="J54" s="6"/>
      <c r="K54" s="6">
        <v>-1</v>
      </c>
      <c r="L54" s="6" t="s">
        <v>46</v>
      </c>
      <c r="N54" s="2">
        <v>-3602.575964141166</v>
      </c>
      <c r="P54" s="2" t="s">
        <v>79</v>
      </c>
      <c r="Q54" s="2">
        <v>-45.54211309788579</v>
      </c>
      <c r="R54" s="2">
        <v>-432.4966901132807</v>
      </c>
      <c r="S54" s="2">
        <v>-775.9292244163389</v>
      </c>
      <c r="T54" s="2">
        <v>-1269.0599116308622</v>
      </c>
      <c r="U54" s="2">
        <v>-1914.5033668011056</v>
      </c>
      <c r="V54" s="2">
        <v>-2699.6272462675697</v>
      </c>
      <c r="W54" s="2">
        <v>-3602.575964141166</v>
      </c>
      <c r="X54" s="2">
        <v>-6213.8544328065</v>
      </c>
      <c r="AA54" s="2" t="s">
        <v>80</v>
      </c>
      <c r="AC54" s="2">
        <v>-432.4966901132807</v>
      </c>
      <c r="AD54" s="2">
        <v>-775.9292244163389</v>
      </c>
      <c r="AE54" s="2">
        <v>-1269.0599116308622</v>
      </c>
      <c r="AF54" s="2">
        <v>-1914.5033668011056</v>
      </c>
      <c r="AG54" s="2">
        <v>-2699.6272462675697</v>
      </c>
      <c r="AH54" s="2">
        <v>-3602.575964141166</v>
      </c>
    </row>
    <row r="57" ht="11.25">
      <c r="B57" s="2" t="s">
        <v>64</v>
      </c>
    </row>
    <row r="58" spans="1:35" ht="14.25" customHeight="1">
      <c r="A58" s="6">
        <v>1</v>
      </c>
      <c r="B58" s="6" t="s">
        <v>5</v>
      </c>
      <c r="C58" s="6">
        <v>1</v>
      </c>
      <c r="D58" s="6" t="s">
        <v>4</v>
      </c>
      <c r="E58" s="6">
        <v>1</v>
      </c>
      <c r="F58" s="6" t="s">
        <v>14</v>
      </c>
      <c r="G58" s="7">
        <v>39066</v>
      </c>
      <c r="H58" s="7">
        <v>39033</v>
      </c>
      <c r="I58" s="6">
        <v>19000</v>
      </c>
      <c r="J58" s="6"/>
      <c r="K58" s="6">
        <v>1</v>
      </c>
      <c r="L58" s="6" t="s">
        <v>46</v>
      </c>
      <c r="N58" s="2" t="s">
        <v>73</v>
      </c>
      <c r="P58" s="2" t="s">
        <v>78</v>
      </c>
      <c r="Q58" s="2">
        <v>14000</v>
      </c>
      <c r="R58" s="2">
        <v>17000</v>
      </c>
      <c r="S58" s="2">
        <v>18200</v>
      </c>
      <c r="T58" s="2">
        <v>19400</v>
      </c>
      <c r="U58" s="2">
        <v>20600</v>
      </c>
      <c r="V58" s="2">
        <v>21800</v>
      </c>
      <c r="W58" s="2">
        <v>23000</v>
      </c>
      <c r="X58" s="2">
        <v>26000</v>
      </c>
      <c r="AA58" s="2" t="s">
        <v>78</v>
      </c>
      <c r="AB58" s="2">
        <v>14000</v>
      </c>
      <c r="AC58" s="2">
        <v>17000</v>
      </c>
      <c r="AD58" s="2">
        <v>18200</v>
      </c>
      <c r="AE58" s="2">
        <v>19400</v>
      </c>
      <c r="AF58" s="2">
        <v>20600</v>
      </c>
      <c r="AG58" s="2">
        <v>21800</v>
      </c>
      <c r="AH58" s="2">
        <v>23000</v>
      </c>
      <c r="AI58" s="2">
        <v>26000</v>
      </c>
    </row>
    <row r="59" spans="1:34" ht="15" customHeight="1">
      <c r="A59" s="6">
        <v>1</v>
      </c>
      <c r="B59" s="6" t="s">
        <v>5</v>
      </c>
      <c r="C59" s="6">
        <v>1</v>
      </c>
      <c r="D59" s="6" t="s">
        <v>4</v>
      </c>
      <c r="E59" s="6">
        <v>1</v>
      </c>
      <c r="F59" s="6" t="s">
        <v>14</v>
      </c>
      <c r="G59" s="7">
        <v>39066</v>
      </c>
      <c r="H59" s="7">
        <v>39033</v>
      </c>
      <c r="I59" s="6">
        <v>21000</v>
      </c>
      <c r="J59" s="6" t="s">
        <v>46</v>
      </c>
      <c r="K59" s="6">
        <v>1</v>
      </c>
      <c r="L59" s="6" t="s">
        <v>46</v>
      </c>
      <c r="N59" s="2">
        <v>-106.06878624400315</v>
      </c>
      <c r="P59" s="2" t="s">
        <v>79</v>
      </c>
      <c r="Q59" s="2">
        <v>-159.45886164864442</v>
      </c>
      <c r="R59" s="2">
        <v>-106.06878624400315</v>
      </c>
      <c r="S59" s="2">
        <v>-72.84993764481078</v>
      </c>
      <c r="T59" s="2">
        <v>-60.0575233975469</v>
      </c>
      <c r="U59" s="2">
        <v>-57.075440684080604</v>
      </c>
      <c r="V59" s="2">
        <v>-63.120930303426576</v>
      </c>
      <c r="W59" s="2">
        <v>-75.43386366236336</v>
      </c>
      <c r="X59" s="2">
        <v>-48.277362979219106</v>
      </c>
      <c r="AA59" s="2" t="s">
        <v>80</v>
      </c>
      <c r="AC59" s="2">
        <v>-106.06878624400315</v>
      </c>
      <c r="AD59" s="2">
        <v>-72.84993764481078</v>
      </c>
      <c r="AE59" s="2">
        <v>-60.0575233975469</v>
      </c>
      <c r="AF59" s="2">
        <v>-57.075440684080604</v>
      </c>
      <c r="AG59" s="2">
        <v>-63.120930303426576</v>
      </c>
      <c r="AH59" s="2">
        <v>-75.43386366236336</v>
      </c>
    </row>
    <row r="60" spans="1:12" ht="14.25" customHeight="1">
      <c r="A60" s="6">
        <v>1</v>
      </c>
      <c r="B60" s="6" t="s">
        <v>5</v>
      </c>
      <c r="C60" s="6">
        <v>1</v>
      </c>
      <c r="D60" s="6" t="s">
        <v>4</v>
      </c>
      <c r="E60" s="6">
        <v>1</v>
      </c>
      <c r="F60" s="6" t="s">
        <v>14</v>
      </c>
      <c r="G60" s="7">
        <v>39066</v>
      </c>
      <c r="H60" s="7">
        <v>39033</v>
      </c>
      <c r="I60" s="6">
        <v>20000</v>
      </c>
      <c r="J60" s="6" t="s">
        <v>46</v>
      </c>
      <c r="K60" s="6">
        <v>-2</v>
      </c>
      <c r="L60" s="6" t="s">
        <v>46</v>
      </c>
    </row>
    <row r="61" spans="1:12" ht="14.25" customHeight="1">
      <c r="A61" s="6"/>
      <c r="B61" s="6"/>
      <c r="C61" s="6"/>
      <c r="D61" s="6"/>
      <c r="E61" s="6"/>
      <c r="F61" s="6"/>
      <c r="G61" s="7"/>
      <c r="H61" s="7"/>
      <c r="I61" s="6"/>
      <c r="J61" s="6"/>
      <c r="K61" s="6"/>
      <c r="L61" s="6"/>
    </row>
    <row r="63" ht="11.25">
      <c r="B63" s="2" t="s">
        <v>72</v>
      </c>
    </row>
    <row r="64" spans="1:35" ht="14.25" customHeight="1">
      <c r="A64" s="6">
        <v>1</v>
      </c>
      <c r="B64" s="6" t="s">
        <v>5</v>
      </c>
      <c r="C64" s="6">
        <v>1</v>
      </c>
      <c r="D64" s="6" t="s">
        <v>4</v>
      </c>
      <c r="E64" s="6">
        <v>0</v>
      </c>
      <c r="F64" s="6" t="s">
        <v>14</v>
      </c>
      <c r="G64" s="7">
        <v>39066</v>
      </c>
      <c r="H64" s="7">
        <v>39033</v>
      </c>
      <c r="I64" s="6">
        <v>20000</v>
      </c>
      <c r="J64" s="6" t="s">
        <v>46</v>
      </c>
      <c r="K64" s="6">
        <v>-1</v>
      </c>
      <c r="L64" s="6">
        <v>0</v>
      </c>
      <c r="N64" s="2" t="s">
        <v>73</v>
      </c>
      <c r="P64" s="2" t="s">
        <v>78</v>
      </c>
      <c r="Q64" s="2">
        <v>14000</v>
      </c>
      <c r="R64" s="2">
        <v>17000</v>
      </c>
      <c r="S64" s="2">
        <v>18200</v>
      </c>
      <c r="T64" s="2">
        <v>19400</v>
      </c>
      <c r="U64" s="2">
        <v>20600</v>
      </c>
      <c r="V64" s="2">
        <v>21800</v>
      </c>
      <c r="W64" s="2">
        <v>23000</v>
      </c>
      <c r="X64" s="2">
        <v>26000</v>
      </c>
      <c r="AA64" s="2" t="s">
        <v>78</v>
      </c>
      <c r="AB64" s="2">
        <v>14000</v>
      </c>
      <c r="AC64" s="2">
        <v>17000</v>
      </c>
      <c r="AD64" s="2">
        <v>18200</v>
      </c>
      <c r="AE64" s="2">
        <v>19400</v>
      </c>
      <c r="AF64" s="2">
        <v>20600</v>
      </c>
      <c r="AG64" s="2">
        <v>21800</v>
      </c>
      <c r="AH64" s="2">
        <v>23000</v>
      </c>
      <c r="AI64" s="2">
        <v>26000</v>
      </c>
    </row>
    <row r="65" spans="1:34" ht="14.25" customHeight="1">
      <c r="A65" s="6">
        <v>1</v>
      </c>
      <c r="B65" s="6" t="s">
        <v>5</v>
      </c>
      <c r="C65" s="6">
        <v>1</v>
      </c>
      <c r="D65" s="6" t="s">
        <v>4</v>
      </c>
      <c r="E65" s="6">
        <v>0</v>
      </c>
      <c r="F65" s="6" t="s">
        <v>14</v>
      </c>
      <c r="G65" s="7">
        <v>39066</v>
      </c>
      <c r="H65" s="7">
        <v>39063</v>
      </c>
      <c r="I65" s="6">
        <v>20000</v>
      </c>
      <c r="J65" s="6" t="s">
        <v>46</v>
      </c>
      <c r="K65" s="6">
        <v>1</v>
      </c>
      <c r="L65" s="6">
        <v>0</v>
      </c>
      <c r="N65" s="2">
        <v>-462.9251139556018</v>
      </c>
      <c r="P65" s="2" t="s">
        <v>79</v>
      </c>
      <c r="Q65" s="2">
        <v>-41.36499670636591</v>
      </c>
      <c r="R65" s="2">
        <v>-284.61739762792547</v>
      </c>
      <c r="S65" s="2">
        <v>-391.6236549264522</v>
      </c>
      <c r="T65" s="2">
        <v>-451.2431305533264</v>
      </c>
      <c r="U65" s="2">
        <v>-462.9251139556018</v>
      </c>
      <c r="V65" s="2">
        <v>-430.15294260382143</v>
      </c>
      <c r="W65" s="2">
        <v>-369.619719077984</v>
      </c>
      <c r="X65" s="2">
        <v>-209.16196405127994</v>
      </c>
      <c r="AA65" s="2" t="s">
        <v>80</v>
      </c>
      <c r="AC65" s="2">
        <v>-284.61739762792547</v>
      </c>
      <c r="AD65" s="2">
        <v>-391.6236549264522</v>
      </c>
      <c r="AE65" s="2">
        <v>-451.2431305533264</v>
      </c>
      <c r="AF65" s="2">
        <v>-462.9251139556018</v>
      </c>
      <c r="AG65" s="2">
        <v>-430.15294260382143</v>
      </c>
      <c r="AH65" s="2">
        <v>-369.619719077984</v>
      </c>
    </row>
    <row r="69" spans="1:35" ht="15" customHeight="1">
      <c r="A69" s="6">
        <v>1</v>
      </c>
      <c r="B69" s="6" t="s">
        <v>5</v>
      </c>
      <c r="C69" s="6">
        <v>1</v>
      </c>
      <c r="D69" s="6" t="s">
        <v>4</v>
      </c>
      <c r="E69" s="6" t="s">
        <v>46</v>
      </c>
      <c r="F69" s="6" t="s">
        <v>14</v>
      </c>
      <c r="G69" s="7">
        <v>39066</v>
      </c>
      <c r="H69" s="7"/>
      <c r="I69" s="6" t="s">
        <v>46</v>
      </c>
      <c r="J69" s="6"/>
      <c r="K69" s="6">
        <v>1</v>
      </c>
      <c r="L69" s="6" t="s">
        <v>46</v>
      </c>
      <c r="N69" s="2" t="s">
        <v>73</v>
      </c>
      <c r="P69" s="2" t="s">
        <v>78</v>
      </c>
      <c r="Q69" s="2">
        <v>14000</v>
      </c>
      <c r="R69" s="2">
        <v>17000</v>
      </c>
      <c r="S69" s="2">
        <v>18200</v>
      </c>
      <c r="T69" s="2">
        <v>19400</v>
      </c>
      <c r="U69" s="2">
        <v>20600</v>
      </c>
      <c r="V69" s="2">
        <v>21800</v>
      </c>
      <c r="W69" s="2">
        <v>23000</v>
      </c>
      <c r="X69" s="2">
        <v>26000</v>
      </c>
      <c r="AA69" s="2" t="s">
        <v>78</v>
      </c>
      <c r="AB69" s="2">
        <v>14000</v>
      </c>
      <c r="AC69" s="2">
        <v>17000</v>
      </c>
      <c r="AD69" s="2">
        <v>18200</v>
      </c>
      <c r="AE69" s="2">
        <v>19400</v>
      </c>
      <c r="AF69" s="2">
        <v>20600</v>
      </c>
      <c r="AG69" s="2">
        <v>21800</v>
      </c>
      <c r="AH69" s="2">
        <v>23000</v>
      </c>
      <c r="AI69" s="2">
        <v>26000</v>
      </c>
    </row>
    <row r="70" spans="1:34" ht="13.5" customHeight="1">
      <c r="A70" s="6">
        <v>1</v>
      </c>
      <c r="B70" s="6" t="s">
        <v>5</v>
      </c>
      <c r="C70" s="6">
        <v>1</v>
      </c>
      <c r="D70" s="6" t="s">
        <v>4</v>
      </c>
      <c r="E70" s="6" t="s">
        <v>46</v>
      </c>
      <c r="F70" s="6" t="s">
        <v>14</v>
      </c>
      <c r="G70" s="7">
        <v>39156</v>
      </c>
      <c r="H70" s="7"/>
      <c r="I70" s="6" t="s">
        <v>46</v>
      </c>
      <c r="J70" s="6" t="s">
        <v>46</v>
      </c>
      <c r="K70" s="6">
        <v>-1</v>
      </c>
      <c r="L70" s="6" t="s">
        <v>46</v>
      </c>
      <c r="N70" s="2">
        <v>-1300</v>
      </c>
      <c r="P70" s="2" t="s">
        <v>79</v>
      </c>
      <c r="Q70" s="2">
        <v>-3000</v>
      </c>
      <c r="R70" s="2">
        <v>-3000</v>
      </c>
      <c r="S70" s="2">
        <v>-1800</v>
      </c>
      <c r="T70" s="2">
        <v>-600</v>
      </c>
      <c r="U70" s="2">
        <v>600</v>
      </c>
      <c r="V70" s="2">
        <v>1800</v>
      </c>
      <c r="W70" s="2">
        <v>3000</v>
      </c>
      <c r="X70" s="2">
        <v>6000</v>
      </c>
      <c r="AA70" s="2" t="s">
        <v>80</v>
      </c>
      <c r="AC70" s="2">
        <v>-1140</v>
      </c>
      <c r="AD70" s="2">
        <v>-1180</v>
      </c>
      <c r="AE70" s="2">
        <v>-1220</v>
      </c>
      <c r="AF70" s="2">
        <v>-1260</v>
      </c>
      <c r="AG70" s="2">
        <v>-1300</v>
      </c>
      <c r="AH70" s="2">
        <v>-100</v>
      </c>
    </row>
    <row r="71" spans="1:12" ht="13.5" customHeight="1">
      <c r="A71" s="6"/>
      <c r="B71" s="6"/>
      <c r="C71" s="6"/>
      <c r="D71" s="6"/>
      <c r="E71" s="6"/>
      <c r="F71" s="6"/>
      <c r="G71" s="7"/>
      <c r="H71" s="7"/>
      <c r="I71" s="6"/>
      <c r="J71" s="6"/>
      <c r="K71" s="6"/>
      <c r="L71" s="6"/>
    </row>
    <row r="73" spans="1:35" ht="14.25" customHeight="1">
      <c r="A73" s="6">
        <v>1</v>
      </c>
      <c r="B73" s="6" t="s">
        <v>5</v>
      </c>
      <c r="C73" s="6">
        <v>1</v>
      </c>
      <c r="D73" s="6" t="s">
        <v>4</v>
      </c>
      <c r="E73" s="6"/>
      <c r="F73" s="6" t="s">
        <v>14</v>
      </c>
      <c r="G73" s="7">
        <v>39066</v>
      </c>
      <c r="H73" s="7"/>
      <c r="I73" s="6"/>
      <c r="J73" s="6" t="s">
        <v>46</v>
      </c>
      <c r="K73" s="6">
        <v>1</v>
      </c>
      <c r="L73" s="6">
        <v>0</v>
      </c>
      <c r="N73" s="2" t="s">
        <v>73</v>
      </c>
      <c r="P73" s="2" t="s">
        <v>78</v>
      </c>
      <c r="Q73" s="2">
        <v>14000</v>
      </c>
      <c r="R73" s="2">
        <v>17000</v>
      </c>
      <c r="S73" s="2">
        <v>18200</v>
      </c>
      <c r="T73" s="2">
        <v>19400</v>
      </c>
      <c r="U73" s="2">
        <v>20600</v>
      </c>
      <c r="V73" s="2">
        <v>21800</v>
      </c>
      <c r="W73" s="2">
        <v>23000</v>
      </c>
      <c r="X73" s="2">
        <v>26000</v>
      </c>
      <c r="AA73" s="2" t="s">
        <v>78</v>
      </c>
      <c r="AB73" s="2">
        <v>14000</v>
      </c>
      <c r="AC73" s="2">
        <v>17000</v>
      </c>
      <c r="AD73" s="2">
        <v>18200</v>
      </c>
      <c r="AE73" s="2">
        <v>19400</v>
      </c>
      <c r="AF73" s="2">
        <v>20600</v>
      </c>
      <c r="AG73" s="2">
        <v>21800</v>
      </c>
      <c r="AH73" s="2">
        <v>23000</v>
      </c>
      <c r="AI73" s="2">
        <v>26000</v>
      </c>
    </row>
    <row r="74" spans="1:34" ht="14.25" customHeight="1">
      <c r="A74" s="6">
        <v>1</v>
      </c>
      <c r="B74" s="6" t="s">
        <v>5</v>
      </c>
      <c r="C74" s="6">
        <v>1</v>
      </c>
      <c r="D74" s="6" t="s">
        <v>4</v>
      </c>
      <c r="E74" s="6">
        <v>0</v>
      </c>
      <c r="F74" s="6" t="s">
        <v>14</v>
      </c>
      <c r="G74" s="7">
        <v>39066</v>
      </c>
      <c r="H74" s="7">
        <v>39033</v>
      </c>
      <c r="I74" s="6">
        <v>20000</v>
      </c>
      <c r="J74" s="6" t="s">
        <v>46</v>
      </c>
      <c r="K74" s="6">
        <v>-1</v>
      </c>
      <c r="L74" s="6">
        <v>0</v>
      </c>
      <c r="N74" s="2">
        <v>-3432.4966901132807</v>
      </c>
      <c r="P74" s="2" t="s">
        <v>79</v>
      </c>
      <c r="Q74" s="2">
        <v>-3045.5421130978857</v>
      </c>
      <c r="R74" s="2">
        <v>-3432.4966901132807</v>
      </c>
      <c r="S74" s="2">
        <v>-2575.929224416339</v>
      </c>
      <c r="T74" s="2">
        <v>-1869.0599116308622</v>
      </c>
      <c r="U74" s="2">
        <v>-1314.5033668011056</v>
      </c>
      <c r="V74" s="2">
        <v>-899.6272462675697</v>
      </c>
      <c r="W74" s="2">
        <v>-602.575964141166</v>
      </c>
      <c r="X74" s="2">
        <v>-213.85443280649997</v>
      </c>
      <c r="AA74" s="2" t="s">
        <v>80</v>
      </c>
      <c r="AC74" s="2">
        <v>-3432.4966901132807</v>
      </c>
      <c r="AD74" s="2">
        <v>-2575.929224416339</v>
      </c>
      <c r="AE74" s="2">
        <v>-1869.0599116308622</v>
      </c>
      <c r="AF74" s="2">
        <v>-1314.5033668011056</v>
      </c>
      <c r="AG74" s="2">
        <v>-899.6272462675697</v>
      </c>
      <c r="AH74" s="2">
        <v>-602.575964141166</v>
      </c>
    </row>
    <row r="77" spans="1:35" ht="11.25">
      <c r="A77" s="6">
        <v>1</v>
      </c>
      <c r="B77" s="6" t="s">
        <v>5</v>
      </c>
      <c r="C77" s="6">
        <v>1</v>
      </c>
      <c r="D77" s="6" t="s">
        <v>4</v>
      </c>
      <c r="E77" s="6">
        <v>0</v>
      </c>
      <c r="F77" s="6" t="s">
        <v>14</v>
      </c>
      <c r="G77" s="7">
        <v>39066</v>
      </c>
      <c r="H77" s="7">
        <v>39033</v>
      </c>
      <c r="I77" s="6">
        <v>22000</v>
      </c>
      <c r="J77" s="6">
        <v>1</v>
      </c>
      <c r="K77" s="6">
        <v>-1000</v>
      </c>
      <c r="L77" s="6">
        <v>10</v>
      </c>
      <c r="N77" s="2" t="s">
        <v>73</v>
      </c>
      <c r="P77" s="2" t="s">
        <v>78</v>
      </c>
      <c r="Q77" s="2">
        <v>14000</v>
      </c>
      <c r="R77" s="2">
        <v>17000</v>
      </c>
      <c r="S77" s="2">
        <v>18200</v>
      </c>
      <c r="T77" s="2">
        <v>19400</v>
      </c>
      <c r="U77" s="2">
        <v>20600</v>
      </c>
      <c r="V77" s="2">
        <v>21800</v>
      </c>
      <c r="W77" s="2">
        <v>23000</v>
      </c>
      <c r="X77" s="2">
        <v>26000</v>
      </c>
      <c r="AA77" s="2" t="s">
        <v>78</v>
      </c>
      <c r="AB77" s="2">
        <v>14000</v>
      </c>
      <c r="AC77" s="2">
        <v>17000</v>
      </c>
      <c r="AD77" s="2">
        <v>18200</v>
      </c>
      <c r="AE77" s="2">
        <v>19400</v>
      </c>
      <c r="AF77" s="2">
        <v>20600</v>
      </c>
      <c r="AG77" s="2">
        <v>21800</v>
      </c>
      <c r="AH77" s="2">
        <v>23000</v>
      </c>
      <c r="AI77" s="2">
        <v>26000</v>
      </c>
    </row>
    <row r="78" spans="1:34" ht="11.25">
      <c r="A78" s="6">
        <v>1</v>
      </c>
      <c r="B78" s="6" t="s">
        <v>5</v>
      </c>
      <c r="C78" s="6">
        <v>1</v>
      </c>
      <c r="D78" s="6" t="s">
        <v>4</v>
      </c>
      <c r="E78" s="6">
        <v>0</v>
      </c>
      <c r="F78" s="6" t="s">
        <v>14</v>
      </c>
      <c r="G78" s="7">
        <v>39066</v>
      </c>
      <c r="H78" s="7">
        <v>39033</v>
      </c>
      <c r="I78" s="6">
        <v>23000</v>
      </c>
      <c r="J78" s="6" t="s">
        <v>46</v>
      </c>
      <c r="K78" s="6">
        <v>-10</v>
      </c>
      <c r="L78" s="6">
        <v>123</v>
      </c>
      <c r="N78" s="2">
        <v>-2303886.5832298268</v>
      </c>
      <c r="P78" s="2" t="s">
        <v>79</v>
      </c>
      <c r="Q78" s="2">
        <v>-20285.514955992378</v>
      </c>
      <c r="R78" s="2">
        <v>-181121.65587472875</v>
      </c>
      <c r="S78" s="2">
        <v>-363971.2865446019</v>
      </c>
      <c r="T78" s="2">
        <v>-650805.1756799016</v>
      </c>
      <c r="U78" s="2">
        <v>-1061119.415884837</v>
      </c>
      <c r="V78" s="2">
        <v>-1612222.750728032</v>
      </c>
      <c r="W78" s="2">
        <v>-2282554.089609719</v>
      </c>
      <c r="X78" s="2">
        <v>-4520514.264491637</v>
      </c>
      <c r="AA78" s="2" t="s">
        <v>80</v>
      </c>
      <c r="AC78" s="2">
        <v>-181121.65587472875</v>
      </c>
      <c r="AD78" s="2">
        <v>-363971.2865446019</v>
      </c>
      <c r="AE78" s="2">
        <v>-650805.1756799016</v>
      </c>
      <c r="AF78" s="2">
        <v>-1061119.415884837</v>
      </c>
      <c r="AG78" s="2">
        <v>-1612222.750728032</v>
      </c>
      <c r="AH78" s="2">
        <v>-2303886.5832298268</v>
      </c>
    </row>
    <row r="79" spans="1:12" ht="11.25">
      <c r="A79" s="2">
        <v>1</v>
      </c>
      <c r="B79" s="2" t="s">
        <v>5</v>
      </c>
      <c r="C79" s="2">
        <v>1</v>
      </c>
      <c r="D79" s="2" t="s">
        <v>4</v>
      </c>
      <c r="F79" s="2" t="s">
        <v>14</v>
      </c>
      <c r="G79" s="1">
        <v>39066</v>
      </c>
      <c r="H79" s="7"/>
      <c r="J79" s="2">
        <v>1</v>
      </c>
      <c r="K79" s="2">
        <v>3</v>
      </c>
      <c r="L79" s="2">
        <v>31233</v>
      </c>
    </row>
    <row r="80" spans="1:12" ht="11.25">
      <c r="A80" s="2">
        <v>1</v>
      </c>
      <c r="B80" s="2" t="s">
        <v>5</v>
      </c>
      <c r="C80" s="2">
        <v>1</v>
      </c>
      <c r="D80" s="2" t="s">
        <v>4</v>
      </c>
      <c r="F80" s="2" t="s">
        <v>14</v>
      </c>
      <c r="G80" s="1">
        <v>39066</v>
      </c>
      <c r="H80" s="7"/>
      <c r="J80" s="2" t="s">
        <v>46</v>
      </c>
      <c r="K80" s="2">
        <v>3</v>
      </c>
      <c r="L80" s="2" t="s">
        <v>46</v>
      </c>
    </row>
    <row r="81" spans="1:12" ht="11.25">
      <c r="A81" s="2">
        <v>1</v>
      </c>
      <c r="B81" s="2" t="s">
        <v>5</v>
      </c>
      <c r="C81" s="2">
        <v>2</v>
      </c>
      <c r="D81" s="2" t="s">
        <v>6</v>
      </c>
      <c r="E81" s="6">
        <v>0</v>
      </c>
      <c r="F81" s="2" t="s">
        <v>14</v>
      </c>
      <c r="G81" s="1">
        <v>39066</v>
      </c>
      <c r="H81" s="1">
        <v>39033</v>
      </c>
      <c r="I81" s="2">
        <v>20000</v>
      </c>
      <c r="J81" s="6">
        <v>1</v>
      </c>
      <c r="K81" s="2">
        <v>15</v>
      </c>
      <c r="L81" s="2">
        <v>2300</v>
      </c>
    </row>
    <row r="82" spans="1:12" ht="11.25">
      <c r="A82" s="2">
        <v>1</v>
      </c>
      <c r="B82" s="2" t="s">
        <v>5</v>
      </c>
      <c r="C82" s="2">
        <v>3</v>
      </c>
      <c r="D82" s="2" t="s">
        <v>47</v>
      </c>
      <c r="E82" s="6">
        <v>0</v>
      </c>
      <c r="F82" s="2" t="s">
        <v>14</v>
      </c>
      <c r="G82" s="1">
        <v>39066</v>
      </c>
      <c r="H82" s="1">
        <v>39033</v>
      </c>
      <c r="I82" s="2">
        <v>25500</v>
      </c>
      <c r="J82" s="6" t="s">
        <v>46</v>
      </c>
      <c r="K82" s="2">
        <v>1</v>
      </c>
      <c r="L82" s="2">
        <v>100</v>
      </c>
    </row>
    <row r="83" spans="1:11" ht="11.25">
      <c r="A83" s="2">
        <v>2</v>
      </c>
      <c r="B83" s="2" t="s">
        <v>39</v>
      </c>
      <c r="C83" s="2">
        <v>1</v>
      </c>
      <c r="D83" s="2" t="s">
        <v>59</v>
      </c>
      <c r="F83" s="2" t="s">
        <v>24</v>
      </c>
      <c r="G83" s="1">
        <v>39066</v>
      </c>
      <c r="H83" s="1"/>
      <c r="K83" s="2">
        <v>10</v>
      </c>
    </row>
    <row r="86" spans="1:35" s="6" customFormat="1" ht="11.25">
      <c r="A86" s="6">
        <v>1</v>
      </c>
      <c r="B86" s="6" t="s">
        <v>5</v>
      </c>
      <c r="C86" s="6">
        <v>1</v>
      </c>
      <c r="D86" s="6" t="s">
        <v>4</v>
      </c>
      <c r="E86" s="6">
        <v>0</v>
      </c>
      <c r="F86" s="6" t="s">
        <v>14</v>
      </c>
      <c r="G86" s="7">
        <v>39066</v>
      </c>
      <c r="H86" s="7">
        <v>39033</v>
      </c>
      <c r="I86" s="6">
        <v>22000</v>
      </c>
      <c r="K86" s="6">
        <v>-1</v>
      </c>
      <c r="L86" s="6">
        <v>123</v>
      </c>
      <c r="M86" s="2"/>
      <c r="N86" s="6" t="s">
        <v>73</v>
      </c>
      <c r="P86" s="6" t="s">
        <v>78</v>
      </c>
      <c r="Q86" s="6">
        <v>14000</v>
      </c>
      <c r="R86" s="6">
        <v>17000</v>
      </c>
      <c r="S86" s="6">
        <v>18200</v>
      </c>
      <c r="T86" s="6">
        <v>19400</v>
      </c>
      <c r="U86" s="6">
        <v>20600</v>
      </c>
      <c r="V86" s="6">
        <v>21800</v>
      </c>
      <c r="W86" s="6">
        <v>23000</v>
      </c>
      <c r="X86" s="6">
        <v>26000</v>
      </c>
      <c r="AA86" s="6" t="s">
        <v>78</v>
      </c>
      <c r="AB86" s="6">
        <v>14000</v>
      </c>
      <c r="AC86" s="6">
        <v>17000</v>
      </c>
      <c r="AD86" s="6">
        <v>18200</v>
      </c>
      <c r="AE86" s="6">
        <v>19400</v>
      </c>
      <c r="AF86" s="6">
        <v>20600</v>
      </c>
      <c r="AG86" s="6">
        <v>21800</v>
      </c>
      <c r="AH86" s="6">
        <v>23000</v>
      </c>
      <c r="AI86" s="6">
        <v>26000</v>
      </c>
    </row>
    <row r="87" spans="1:34" s="6" customFormat="1" ht="11.25">
      <c r="A87" s="6">
        <v>1</v>
      </c>
      <c r="B87" s="6" t="s">
        <v>5</v>
      </c>
      <c r="C87" s="6">
        <v>1</v>
      </c>
      <c r="D87" s="6" t="s">
        <v>4</v>
      </c>
      <c r="F87" s="6" t="s">
        <v>14</v>
      </c>
      <c r="G87" s="7">
        <v>39066</v>
      </c>
      <c r="H87" s="7"/>
      <c r="J87" s="6" t="s">
        <v>46</v>
      </c>
      <c r="K87" s="6">
        <v>1</v>
      </c>
      <c r="L87" s="6">
        <v>19000</v>
      </c>
      <c r="M87" s="2"/>
      <c r="N87" s="6">
        <v>-3172.070872867453</v>
      </c>
      <c r="P87" s="6" t="s">
        <v>79</v>
      </c>
      <c r="Q87" s="6">
        <v>-3012.223852995245</v>
      </c>
      <c r="R87" s="6">
        <v>-3172.070872867453</v>
      </c>
      <c r="S87" s="6">
        <v>-2160.827073558417</v>
      </c>
      <c r="T87" s="6">
        <v>-1252.6412368162983</v>
      </c>
      <c r="U87" s="6">
        <v>-466.9512905856909</v>
      </c>
      <c r="V87" s="6">
        <v>179.208667509909</v>
      </c>
      <c r="W87" s="6">
        <v>689.4459103902809</v>
      </c>
      <c r="X87" s="6">
        <v>1471.3380420013527</v>
      </c>
      <c r="AA87" s="6" t="s">
        <v>80</v>
      </c>
      <c r="AC87" s="6">
        <v>-3172.070872867453</v>
      </c>
      <c r="AD87" s="6">
        <v>-2160.827073558417</v>
      </c>
      <c r="AE87" s="6">
        <v>-1252.6412368162983</v>
      </c>
      <c r="AF87" s="6">
        <v>-466.9512905856909</v>
      </c>
      <c r="AG87" s="6">
        <v>0</v>
      </c>
      <c r="AH87" s="6">
        <v>0</v>
      </c>
    </row>
    <row r="93" spans="1:35" ht="15" customHeight="1">
      <c r="A93" s="6">
        <v>1</v>
      </c>
      <c r="B93" s="6" t="s">
        <v>5</v>
      </c>
      <c r="C93" s="6">
        <v>1</v>
      </c>
      <c r="D93" s="6" t="s">
        <v>4</v>
      </c>
      <c r="E93" s="6">
        <v>1</v>
      </c>
      <c r="F93" s="6" t="s">
        <v>14</v>
      </c>
      <c r="G93" s="7">
        <v>39066</v>
      </c>
      <c r="H93" s="7">
        <v>39033</v>
      </c>
      <c r="I93" s="6">
        <v>23000</v>
      </c>
      <c r="J93" s="6" t="s">
        <v>46</v>
      </c>
      <c r="K93" s="6">
        <v>1</v>
      </c>
      <c r="L93" s="6">
        <v>123</v>
      </c>
      <c r="N93" s="2" t="s">
        <v>73</v>
      </c>
      <c r="P93" s="2" t="s">
        <v>78</v>
      </c>
      <c r="Q93" s="2">
        <v>14000</v>
      </c>
      <c r="R93" s="2">
        <v>17000</v>
      </c>
      <c r="S93" s="2">
        <v>18200</v>
      </c>
      <c r="T93" s="2">
        <v>19400</v>
      </c>
      <c r="U93" s="2">
        <v>20600</v>
      </c>
      <c r="V93" s="2">
        <v>21800</v>
      </c>
      <c r="W93" s="2">
        <v>23000</v>
      </c>
      <c r="X93" s="2">
        <v>26000</v>
      </c>
      <c r="AA93" s="2" t="s">
        <v>78</v>
      </c>
      <c r="AB93" s="2">
        <v>14000</v>
      </c>
      <c r="AC93" s="2">
        <v>17000</v>
      </c>
      <c r="AD93" s="2">
        <v>18200</v>
      </c>
      <c r="AE93" s="2">
        <v>19400</v>
      </c>
      <c r="AF93" s="2">
        <v>20600</v>
      </c>
      <c r="AG93" s="2">
        <v>21800</v>
      </c>
      <c r="AH93" s="2">
        <v>23000</v>
      </c>
      <c r="AI93" s="2">
        <v>26000</v>
      </c>
    </row>
    <row r="94" spans="1:34" ht="11.25">
      <c r="A94" s="6">
        <v>1</v>
      </c>
      <c r="B94" s="6" t="s">
        <v>5</v>
      </c>
      <c r="C94" s="6">
        <v>1</v>
      </c>
      <c r="D94" s="6" t="s">
        <v>4</v>
      </c>
      <c r="E94" s="6">
        <v>0</v>
      </c>
      <c r="F94" s="6" t="s">
        <v>14</v>
      </c>
      <c r="G94" s="7">
        <v>39066</v>
      </c>
      <c r="H94" s="7">
        <v>39033</v>
      </c>
      <c r="I94" s="6">
        <v>22000</v>
      </c>
      <c r="J94" s="6">
        <v>1</v>
      </c>
      <c r="K94" s="6">
        <v>-2</v>
      </c>
      <c r="L94" s="6">
        <v>231</v>
      </c>
      <c r="N94" s="2">
        <v>-39038.95440807718</v>
      </c>
      <c r="P94" s="2" t="s">
        <v>79</v>
      </c>
      <c r="Q94" s="2">
        <v>-36039.99970238068</v>
      </c>
      <c r="R94" s="2">
        <v>-39038.95440807718</v>
      </c>
      <c r="S94" s="2">
        <v>-25886.654287065718</v>
      </c>
      <c r="T94" s="2">
        <v>-13064.40176898268</v>
      </c>
      <c r="U94" s="2">
        <v>-375.09005125675503</v>
      </c>
      <c r="V94" s="2">
        <v>12163.559158813921</v>
      </c>
      <c r="W94" s="2">
        <v>24564.12858709295</v>
      </c>
      <c r="X94" s="2">
        <v>55109.9067333017</v>
      </c>
      <c r="AA94" s="2" t="s">
        <v>80</v>
      </c>
      <c r="AC94" s="2">
        <v>-39038.95440807718</v>
      </c>
      <c r="AD94" s="2">
        <v>-25886.654287065718</v>
      </c>
      <c r="AE94" s="2">
        <v>-13064.40176898268</v>
      </c>
      <c r="AF94" s="2">
        <v>-375.09005125675503</v>
      </c>
      <c r="AG94" s="2">
        <v>0</v>
      </c>
      <c r="AH94" s="2">
        <v>0</v>
      </c>
    </row>
    <row r="95" spans="1:12" ht="11.25">
      <c r="A95" s="6">
        <v>1</v>
      </c>
      <c r="B95" s="6" t="s">
        <v>5</v>
      </c>
      <c r="C95" s="6">
        <v>1</v>
      </c>
      <c r="D95" s="6" t="s">
        <v>4</v>
      </c>
      <c r="E95" s="6">
        <v>0</v>
      </c>
      <c r="F95" s="6" t="s">
        <v>14</v>
      </c>
      <c r="G95" s="7">
        <v>39066</v>
      </c>
      <c r="H95" s="7">
        <v>39033</v>
      </c>
      <c r="I95" s="6">
        <v>21000</v>
      </c>
      <c r="J95" s="6">
        <v>1</v>
      </c>
      <c r="K95" s="6">
        <v>3</v>
      </c>
      <c r="L95" s="6"/>
    </row>
    <row r="96" spans="1:12" ht="11.25">
      <c r="A96" s="2">
        <v>1</v>
      </c>
      <c r="B96" s="2" t="s">
        <v>5</v>
      </c>
      <c r="C96" s="2">
        <v>1</v>
      </c>
      <c r="D96" s="2" t="s">
        <v>4</v>
      </c>
      <c r="F96" s="2" t="s">
        <v>14</v>
      </c>
      <c r="G96" s="1">
        <v>39066</v>
      </c>
      <c r="J96" s="2">
        <v>1</v>
      </c>
      <c r="K96" s="2">
        <v>3</v>
      </c>
      <c r="L96" s="2">
        <v>31233</v>
      </c>
    </row>
    <row r="97" spans="1:11" ht="11.25">
      <c r="A97" s="2">
        <v>1</v>
      </c>
      <c r="B97" s="2" t="s">
        <v>5</v>
      </c>
      <c r="C97" s="2">
        <v>1</v>
      </c>
      <c r="D97" s="2" t="s">
        <v>4</v>
      </c>
      <c r="F97" s="2" t="s">
        <v>14</v>
      </c>
      <c r="G97" s="1">
        <v>39066</v>
      </c>
      <c r="K97" s="2">
        <v>3</v>
      </c>
    </row>
    <row r="98" spans="1:11" ht="11.25">
      <c r="A98" s="2">
        <v>1</v>
      </c>
      <c r="B98" s="2" t="s">
        <v>5</v>
      </c>
      <c r="C98" s="2">
        <v>1</v>
      </c>
      <c r="D98" s="2" t="s">
        <v>4</v>
      </c>
      <c r="F98" s="2" t="s">
        <v>14</v>
      </c>
      <c r="G98" s="1">
        <v>39066</v>
      </c>
      <c r="K98" s="2">
        <v>3</v>
      </c>
    </row>
    <row r="99" spans="1:11" ht="11.25">
      <c r="A99" s="2">
        <v>1</v>
      </c>
      <c r="B99" s="2" t="s">
        <v>5</v>
      </c>
      <c r="C99" s="2">
        <v>1</v>
      </c>
      <c r="D99" s="2" t="s">
        <v>4</v>
      </c>
      <c r="F99" s="2" t="s">
        <v>14</v>
      </c>
      <c r="G99" s="1">
        <v>39066</v>
      </c>
      <c r="K99" s="2">
        <v>3</v>
      </c>
    </row>
    <row r="100" spans="1:11" ht="11.25">
      <c r="A100" s="2">
        <v>1</v>
      </c>
      <c r="B100" s="2" t="s">
        <v>5</v>
      </c>
      <c r="C100" s="2">
        <v>1</v>
      </c>
      <c r="D100" s="2" t="s">
        <v>4</v>
      </c>
      <c r="F100" s="2" t="s">
        <v>14</v>
      </c>
      <c r="G100" s="1">
        <v>39066</v>
      </c>
      <c r="K100" s="2">
        <v>3</v>
      </c>
    </row>
    <row r="101" spans="1:12" ht="11.25">
      <c r="A101" s="2">
        <v>1</v>
      </c>
      <c r="B101" s="2" t="s">
        <v>5</v>
      </c>
      <c r="C101" s="2">
        <v>2</v>
      </c>
      <c r="D101" s="2" t="s">
        <v>6</v>
      </c>
      <c r="E101" s="6">
        <v>0</v>
      </c>
      <c r="F101" s="2" t="s">
        <v>14</v>
      </c>
      <c r="G101" s="1">
        <v>39066</v>
      </c>
      <c r="H101" s="1">
        <v>39033</v>
      </c>
      <c r="I101" s="2">
        <v>20000</v>
      </c>
      <c r="J101" s="6" t="s">
        <v>46</v>
      </c>
      <c r="K101" s="2">
        <v>15</v>
      </c>
      <c r="L101" s="2">
        <v>2300</v>
      </c>
    </row>
    <row r="102" spans="1:12" ht="11.25">
      <c r="A102" s="2">
        <v>1</v>
      </c>
      <c r="B102" s="2" t="s">
        <v>5</v>
      </c>
      <c r="C102" s="2">
        <v>3</v>
      </c>
      <c r="D102" s="2" t="s">
        <v>47</v>
      </c>
      <c r="E102" s="6">
        <v>0</v>
      </c>
      <c r="F102" s="2" t="s">
        <v>14</v>
      </c>
      <c r="G102" s="1">
        <v>39066</v>
      </c>
      <c r="H102" s="1">
        <v>39033</v>
      </c>
      <c r="I102" s="2">
        <v>25500</v>
      </c>
      <c r="J102" s="6" t="s">
        <v>46</v>
      </c>
      <c r="K102" s="2">
        <v>-1</v>
      </c>
      <c r="L102" s="2">
        <v>100</v>
      </c>
    </row>
    <row r="103" spans="1:11" ht="11.25">
      <c r="A103" s="2">
        <v>2</v>
      </c>
      <c r="B103" s="2" t="s">
        <v>39</v>
      </c>
      <c r="C103" s="2">
        <v>1</v>
      </c>
      <c r="D103" s="2" t="s">
        <v>59</v>
      </c>
      <c r="F103" s="2" t="s">
        <v>24</v>
      </c>
      <c r="G103" s="1">
        <v>39066</v>
      </c>
      <c r="K103" s="2">
        <v>10</v>
      </c>
    </row>
    <row r="119" ht="11.25">
      <c r="B119" s="2" t="s">
        <v>74</v>
      </c>
    </row>
    <row r="120" spans="1:35" ht="13.5" customHeight="1">
      <c r="A120" s="8">
        <v>2</v>
      </c>
      <c r="B120" s="8" t="s">
        <v>39</v>
      </c>
      <c r="C120" s="8">
        <v>1</v>
      </c>
      <c r="D120" s="8" t="s">
        <v>59</v>
      </c>
      <c r="E120" s="8"/>
      <c r="F120" s="9" t="s">
        <v>14</v>
      </c>
      <c r="G120" s="10">
        <v>39066</v>
      </c>
      <c r="H120" s="10"/>
      <c r="I120" s="8"/>
      <c r="J120" s="8"/>
      <c r="K120" s="8">
        <v>11</v>
      </c>
      <c r="L120" s="8"/>
      <c r="M120" s="8"/>
      <c r="N120" s="8" t="s">
        <v>73</v>
      </c>
      <c r="O120" s="8"/>
      <c r="P120" s="2" t="s">
        <v>78</v>
      </c>
      <c r="Q120" s="2">
        <v>14000</v>
      </c>
      <c r="R120" s="2">
        <v>17000</v>
      </c>
      <c r="S120" s="2">
        <v>18200</v>
      </c>
      <c r="T120" s="2">
        <v>19400</v>
      </c>
      <c r="U120" s="2">
        <v>20600</v>
      </c>
      <c r="V120" s="2">
        <v>21800</v>
      </c>
      <c r="W120" s="2">
        <v>23000</v>
      </c>
      <c r="X120" s="2">
        <v>26000</v>
      </c>
      <c r="AA120" s="2" t="s">
        <v>78</v>
      </c>
      <c r="AB120" s="2">
        <v>14000</v>
      </c>
      <c r="AC120" s="2">
        <v>17000</v>
      </c>
      <c r="AD120" s="2">
        <v>18200</v>
      </c>
      <c r="AE120" s="2">
        <v>19400</v>
      </c>
      <c r="AF120" s="2">
        <v>20600</v>
      </c>
      <c r="AG120" s="2">
        <v>21800</v>
      </c>
      <c r="AH120" s="2">
        <v>23000</v>
      </c>
      <c r="AI120" s="2">
        <v>26000</v>
      </c>
    </row>
    <row r="121" spans="1:34" ht="11.25">
      <c r="A121" s="8"/>
      <c r="B121" s="8"/>
      <c r="C121" s="8"/>
      <c r="D121" s="8"/>
      <c r="E121" s="8"/>
      <c r="F121" s="8"/>
      <c r="G121" s="10"/>
      <c r="H121" s="10"/>
      <c r="I121" s="8"/>
      <c r="J121" s="8"/>
      <c r="K121" s="8"/>
      <c r="L121" s="8"/>
      <c r="M121" s="8"/>
      <c r="N121" s="8">
        <v>-33000</v>
      </c>
      <c r="O121" s="8"/>
      <c r="P121" s="2" t="s">
        <v>79</v>
      </c>
      <c r="Q121" s="2">
        <v>-33000</v>
      </c>
      <c r="R121" s="2">
        <v>-33000</v>
      </c>
      <c r="S121" s="2">
        <v>-19800</v>
      </c>
      <c r="T121" s="2">
        <v>-6600</v>
      </c>
      <c r="U121" s="2">
        <v>6600</v>
      </c>
      <c r="V121" s="2">
        <v>19800</v>
      </c>
      <c r="W121" s="2">
        <v>33000</v>
      </c>
      <c r="X121" s="2">
        <v>66000</v>
      </c>
      <c r="AA121" s="2" t="s">
        <v>80</v>
      </c>
      <c r="AC121" s="2">
        <v>-33000</v>
      </c>
      <c r="AD121" s="2">
        <v>-19800</v>
      </c>
      <c r="AE121" s="2">
        <v>-6600</v>
      </c>
      <c r="AF121" s="2">
        <v>0</v>
      </c>
      <c r="AG121" s="2">
        <v>0</v>
      </c>
      <c r="AH121" s="2">
        <v>0</v>
      </c>
    </row>
    <row r="122" spans="1:15" ht="11.25">
      <c r="A122" s="8"/>
      <c r="B122" s="8"/>
      <c r="C122" s="8"/>
      <c r="D122" s="8"/>
      <c r="E122" s="8"/>
      <c r="F122" s="8"/>
      <c r="G122" s="10"/>
      <c r="H122" s="10"/>
      <c r="I122" s="8"/>
      <c r="J122" s="8"/>
      <c r="K122" s="8"/>
      <c r="L122" s="8"/>
      <c r="M122" s="8"/>
      <c r="N122" s="8"/>
      <c r="O122" s="8"/>
    </row>
    <row r="123" spans="1:15" ht="11.25">
      <c r="A123" s="9"/>
      <c r="B123" s="9"/>
      <c r="C123" s="9"/>
      <c r="D123" s="9"/>
      <c r="E123" s="9"/>
      <c r="F123" s="9"/>
      <c r="G123" s="11"/>
      <c r="H123" s="11"/>
      <c r="I123" s="9"/>
      <c r="J123" s="9"/>
      <c r="K123" s="9"/>
      <c r="L123" s="9"/>
      <c r="M123" s="8"/>
      <c r="N123" s="8"/>
      <c r="O123" s="8"/>
    </row>
    <row r="124" spans="1:35" ht="13.5" customHeight="1">
      <c r="A124" s="8">
        <v>2</v>
      </c>
      <c r="B124" s="8" t="s">
        <v>39</v>
      </c>
      <c r="C124" s="8">
        <v>1</v>
      </c>
      <c r="D124" s="8" t="s">
        <v>59</v>
      </c>
      <c r="E124" s="8"/>
      <c r="F124" s="9" t="s">
        <v>14</v>
      </c>
      <c r="G124" s="10">
        <v>39066</v>
      </c>
      <c r="H124" s="10"/>
      <c r="I124" s="8"/>
      <c r="J124" s="8"/>
      <c r="K124" s="8">
        <v>-11</v>
      </c>
      <c r="L124" s="8"/>
      <c r="M124" s="8"/>
      <c r="N124" s="8" t="s">
        <v>73</v>
      </c>
      <c r="O124" s="8"/>
      <c r="P124" s="2" t="s">
        <v>78</v>
      </c>
      <c r="Q124" s="2">
        <v>14000</v>
      </c>
      <c r="R124" s="2">
        <v>17000</v>
      </c>
      <c r="S124" s="2">
        <v>18200</v>
      </c>
      <c r="T124" s="2">
        <v>19400</v>
      </c>
      <c r="U124" s="2">
        <v>20600</v>
      </c>
      <c r="V124" s="2">
        <v>21800</v>
      </c>
      <c r="W124" s="2">
        <v>23000</v>
      </c>
      <c r="X124" s="2">
        <v>26000</v>
      </c>
      <c r="AA124" s="2" t="s">
        <v>78</v>
      </c>
      <c r="AB124" s="2">
        <v>14000</v>
      </c>
      <c r="AC124" s="2">
        <v>17000</v>
      </c>
      <c r="AD124" s="2">
        <v>18200</v>
      </c>
      <c r="AE124" s="2">
        <v>19400</v>
      </c>
      <c r="AF124" s="2">
        <v>20600</v>
      </c>
      <c r="AG124" s="2">
        <v>21800</v>
      </c>
      <c r="AH124" s="2">
        <v>23000</v>
      </c>
      <c r="AI124" s="2">
        <v>26000</v>
      </c>
    </row>
    <row r="125" spans="1:34" ht="11.25">
      <c r="A125" s="8"/>
      <c r="B125" s="8"/>
      <c r="C125" s="8"/>
      <c r="D125" s="8"/>
      <c r="E125" s="8"/>
      <c r="F125" s="8"/>
      <c r="G125" s="10"/>
      <c r="H125" s="10"/>
      <c r="I125" s="8"/>
      <c r="J125" s="8"/>
      <c r="K125" s="8"/>
      <c r="L125" s="8"/>
      <c r="M125" s="8"/>
      <c r="N125" s="8">
        <v>-33000</v>
      </c>
      <c r="O125" s="8"/>
      <c r="P125" s="2" t="s">
        <v>79</v>
      </c>
      <c r="Q125" s="2">
        <v>66000</v>
      </c>
      <c r="R125" s="2">
        <v>33000</v>
      </c>
      <c r="S125" s="2">
        <v>19800</v>
      </c>
      <c r="T125" s="2">
        <v>6600</v>
      </c>
      <c r="U125" s="2">
        <v>-6600</v>
      </c>
      <c r="V125" s="2">
        <v>-19800</v>
      </c>
      <c r="W125" s="2">
        <v>-33000</v>
      </c>
      <c r="X125" s="2">
        <v>-33000</v>
      </c>
      <c r="AA125" s="2" t="s">
        <v>80</v>
      </c>
      <c r="AC125" s="2">
        <v>0</v>
      </c>
      <c r="AD125" s="2">
        <v>0</v>
      </c>
      <c r="AE125" s="2">
        <v>0</v>
      </c>
      <c r="AF125" s="2">
        <v>-6600</v>
      </c>
      <c r="AG125" s="2">
        <v>-19800</v>
      </c>
      <c r="AH125" s="2">
        <v>-33000</v>
      </c>
    </row>
    <row r="126" spans="1:15" ht="11.25">
      <c r="A126" s="8"/>
      <c r="B126" s="8"/>
      <c r="C126" s="8"/>
      <c r="D126" s="8"/>
      <c r="E126" s="8"/>
      <c r="F126" s="8"/>
      <c r="G126" s="10"/>
      <c r="H126" s="10"/>
      <c r="I126" s="8"/>
      <c r="J126" s="8"/>
      <c r="K126" s="8"/>
      <c r="L126" s="8"/>
      <c r="M126" s="8"/>
      <c r="N126" s="8"/>
      <c r="O126" s="8"/>
    </row>
    <row r="127" spans="1:15" ht="11.25">
      <c r="A127" s="8"/>
      <c r="B127" s="8"/>
      <c r="C127" s="8"/>
      <c r="D127" s="8"/>
      <c r="E127" s="8"/>
      <c r="F127" s="8"/>
      <c r="G127" s="10"/>
      <c r="H127" s="10"/>
      <c r="I127" s="8"/>
      <c r="J127" s="8"/>
      <c r="K127" s="8"/>
      <c r="L127" s="8"/>
      <c r="M127" s="8"/>
      <c r="N127" s="8"/>
      <c r="O127" s="8"/>
    </row>
    <row r="128" spans="1:35" ht="11.25">
      <c r="A128" s="8">
        <v>2</v>
      </c>
      <c r="B128" s="8" t="s">
        <v>39</v>
      </c>
      <c r="C128" s="8">
        <v>1</v>
      </c>
      <c r="D128" s="8" t="s">
        <v>59</v>
      </c>
      <c r="E128" s="8"/>
      <c r="F128" s="9" t="s">
        <v>14</v>
      </c>
      <c r="G128" s="10">
        <v>39066</v>
      </c>
      <c r="H128" s="10"/>
      <c r="I128" s="8"/>
      <c r="J128" s="8">
        <v>1</v>
      </c>
      <c r="K128" s="8">
        <v>11</v>
      </c>
      <c r="L128" s="8">
        <v>20340</v>
      </c>
      <c r="M128" s="8"/>
      <c r="N128" s="8" t="s">
        <v>73</v>
      </c>
      <c r="O128" s="8"/>
      <c r="P128" s="2" t="s">
        <v>78</v>
      </c>
      <c r="Q128" s="2">
        <v>14000</v>
      </c>
      <c r="R128" s="2">
        <v>17000</v>
      </c>
      <c r="S128" s="2">
        <v>18200</v>
      </c>
      <c r="T128" s="2">
        <v>19400</v>
      </c>
      <c r="U128" s="2">
        <v>20600</v>
      </c>
      <c r="V128" s="2">
        <v>21800</v>
      </c>
      <c r="W128" s="2">
        <v>23000</v>
      </c>
      <c r="X128" s="2">
        <v>26000</v>
      </c>
      <c r="AA128" s="2" t="s">
        <v>78</v>
      </c>
      <c r="AB128" s="2">
        <v>14000</v>
      </c>
      <c r="AC128" s="2">
        <v>17000</v>
      </c>
      <c r="AD128" s="2">
        <v>18200</v>
      </c>
      <c r="AE128" s="2">
        <v>19400</v>
      </c>
      <c r="AF128" s="2">
        <v>20600</v>
      </c>
      <c r="AG128" s="2">
        <v>21800</v>
      </c>
      <c r="AH128" s="2">
        <v>23000</v>
      </c>
      <c r="AI128" s="2">
        <v>26000</v>
      </c>
    </row>
    <row r="129" spans="1:34" ht="11.25">
      <c r="A129" s="8"/>
      <c r="B129" s="8"/>
      <c r="C129" s="8"/>
      <c r="D129" s="8"/>
      <c r="E129" s="8"/>
      <c r="F129" s="8"/>
      <c r="G129" s="10"/>
      <c r="H129" s="10"/>
      <c r="I129" s="8"/>
      <c r="J129" s="8"/>
      <c r="K129" s="8"/>
      <c r="L129" s="8"/>
      <c r="M129" s="8"/>
      <c r="N129" s="8">
        <v>-33000</v>
      </c>
      <c r="O129" s="8"/>
      <c r="P129" s="2" t="s">
        <v>79</v>
      </c>
      <c r="Q129" s="2">
        <v>-33000</v>
      </c>
      <c r="R129" s="2">
        <v>-33000</v>
      </c>
      <c r="S129" s="2">
        <v>-23540</v>
      </c>
      <c r="T129" s="2">
        <v>-10340</v>
      </c>
      <c r="U129" s="2">
        <v>0</v>
      </c>
      <c r="V129" s="2">
        <v>0</v>
      </c>
      <c r="W129" s="2">
        <v>0</v>
      </c>
      <c r="X129" s="2">
        <v>0</v>
      </c>
      <c r="AA129" s="2" t="s">
        <v>80</v>
      </c>
      <c r="AC129" s="2">
        <v>-33000</v>
      </c>
      <c r="AD129" s="2">
        <v>-23540</v>
      </c>
      <c r="AE129" s="2">
        <v>-10340</v>
      </c>
      <c r="AF129" s="2">
        <v>0</v>
      </c>
      <c r="AG129" s="2">
        <v>0</v>
      </c>
      <c r="AH129" s="2">
        <v>0</v>
      </c>
    </row>
    <row r="130" spans="1:15" ht="11.25">
      <c r="A130" s="8"/>
      <c r="B130" s="8"/>
      <c r="C130" s="8"/>
      <c r="D130" s="8"/>
      <c r="E130" s="8"/>
      <c r="F130" s="8"/>
      <c r="G130" s="10"/>
      <c r="H130" s="10"/>
      <c r="I130" s="8"/>
      <c r="J130" s="8"/>
      <c r="K130" s="8"/>
      <c r="L130" s="8"/>
      <c r="M130" s="8"/>
      <c r="N130" s="8"/>
      <c r="O130" s="8"/>
    </row>
    <row r="131" spans="1:15" ht="11.25">
      <c r="A131" s="9"/>
      <c r="B131" s="9"/>
      <c r="C131" s="9"/>
      <c r="D131" s="9"/>
      <c r="E131" s="9"/>
      <c r="F131" s="9"/>
      <c r="G131" s="11"/>
      <c r="H131" s="11"/>
      <c r="I131" s="9"/>
      <c r="J131" s="9"/>
      <c r="K131" s="9"/>
      <c r="L131" s="9"/>
      <c r="M131" s="8"/>
      <c r="N131" s="8"/>
      <c r="O131" s="8"/>
    </row>
    <row r="132" spans="1:35" ht="11.25">
      <c r="A132" s="8">
        <v>2</v>
      </c>
      <c r="B132" s="8" t="s">
        <v>39</v>
      </c>
      <c r="C132" s="8">
        <v>1</v>
      </c>
      <c r="D132" s="8" t="s">
        <v>59</v>
      </c>
      <c r="E132" s="8"/>
      <c r="F132" s="9" t="s">
        <v>14</v>
      </c>
      <c r="G132" s="10">
        <v>39066</v>
      </c>
      <c r="H132" s="10"/>
      <c r="I132" s="8"/>
      <c r="J132" s="8">
        <v>1</v>
      </c>
      <c r="K132" s="8">
        <v>-11</v>
      </c>
      <c r="L132" s="8">
        <v>20340</v>
      </c>
      <c r="M132" s="8"/>
      <c r="N132" s="8" t="s">
        <v>73</v>
      </c>
      <c r="O132" s="8"/>
      <c r="P132" s="2" t="s">
        <v>78</v>
      </c>
      <c r="Q132" s="2">
        <v>14000</v>
      </c>
      <c r="R132" s="2">
        <v>17000</v>
      </c>
      <c r="S132" s="2">
        <v>18200</v>
      </c>
      <c r="T132" s="2">
        <v>19400</v>
      </c>
      <c r="U132" s="2">
        <v>20600</v>
      </c>
      <c r="V132" s="2">
        <v>21800</v>
      </c>
      <c r="W132" s="2">
        <v>23000</v>
      </c>
      <c r="X132" s="2">
        <v>26000</v>
      </c>
      <c r="AA132" s="2" t="s">
        <v>78</v>
      </c>
      <c r="AB132" s="2">
        <v>14000</v>
      </c>
      <c r="AC132" s="2">
        <v>17000</v>
      </c>
      <c r="AD132" s="2">
        <v>18200</v>
      </c>
      <c r="AE132" s="2">
        <v>19400</v>
      </c>
      <c r="AF132" s="2">
        <v>20600</v>
      </c>
      <c r="AG132" s="2">
        <v>21800</v>
      </c>
      <c r="AH132" s="2">
        <v>23000</v>
      </c>
      <c r="AI132" s="2">
        <v>26000</v>
      </c>
    </row>
    <row r="133" spans="1:34" ht="11.25">
      <c r="A133" s="8"/>
      <c r="B133" s="8"/>
      <c r="C133" s="8"/>
      <c r="D133" s="8"/>
      <c r="E133" s="8"/>
      <c r="F133" s="8"/>
      <c r="G133" s="10"/>
      <c r="H133" s="10"/>
      <c r="I133" s="8"/>
      <c r="J133" s="8"/>
      <c r="K133" s="8"/>
      <c r="L133" s="8"/>
      <c r="M133" s="8"/>
      <c r="N133" s="8">
        <v>-33000</v>
      </c>
      <c r="O133" s="8"/>
      <c r="P133" s="2" t="s">
        <v>79</v>
      </c>
      <c r="Q133" s="2">
        <v>0</v>
      </c>
      <c r="R133" s="2">
        <v>0</v>
      </c>
      <c r="S133" s="2">
        <v>0</v>
      </c>
      <c r="T133" s="2">
        <v>0</v>
      </c>
      <c r="U133" s="2">
        <v>-6600</v>
      </c>
      <c r="V133" s="2">
        <v>-19800</v>
      </c>
      <c r="W133" s="2">
        <v>-33000</v>
      </c>
      <c r="X133" s="2">
        <v>-33000</v>
      </c>
      <c r="AA133" s="2" t="s">
        <v>80</v>
      </c>
      <c r="AC133" s="2">
        <v>0</v>
      </c>
      <c r="AD133" s="2">
        <v>0</v>
      </c>
      <c r="AE133" s="2">
        <v>0</v>
      </c>
      <c r="AF133" s="2">
        <v>-6600</v>
      </c>
      <c r="AG133" s="2">
        <v>-19800</v>
      </c>
      <c r="AH133" s="2">
        <v>-33000</v>
      </c>
    </row>
    <row r="134" spans="1:15" ht="11.25">
      <c r="A134" s="8"/>
      <c r="B134" s="8"/>
      <c r="C134" s="8"/>
      <c r="D134" s="8"/>
      <c r="E134" s="8"/>
      <c r="F134" s="8"/>
      <c r="G134" s="10"/>
      <c r="H134" s="10"/>
      <c r="I134" s="8"/>
      <c r="J134" s="8"/>
      <c r="K134" s="8"/>
      <c r="L134" s="8"/>
      <c r="M134" s="8"/>
      <c r="N134" s="8"/>
      <c r="O134" s="8"/>
    </row>
    <row r="135" spans="1:15" ht="11.25">
      <c r="A135" s="8"/>
      <c r="B135" s="8"/>
      <c r="C135" s="8"/>
      <c r="D135" s="8"/>
      <c r="E135" s="8"/>
      <c r="F135" s="8"/>
      <c r="G135" s="10"/>
      <c r="H135" s="10"/>
      <c r="I135" s="8"/>
      <c r="J135" s="8"/>
      <c r="K135" s="8"/>
      <c r="L135" s="8"/>
      <c r="M135" s="8"/>
      <c r="N135" s="8"/>
      <c r="O135" s="8"/>
    </row>
    <row r="136" spans="1:35" ht="11.25">
      <c r="A136" s="8">
        <v>2</v>
      </c>
      <c r="B136" s="8" t="s">
        <v>39</v>
      </c>
      <c r="C136" s="8">
        <v>1</v>
      </c>
      <c r="D136" s="8" t="s">
        <v>59</v>
      </c>
      <c r="E136" s="8"/>
      <c r="F136" s="9" t="s">
        <v>14</v>
      </c>
      <c r="G136" s="10">
        <v>39066</v>
      </c>
      <c r="H136" s="10"/>
      <c r="I136" s="8"/>
      <c r="J136" s="8"/>
      <c r="K136" s="8">
        <v>11</v>
      </c>
      <c r="L136" s="8"/>
      <c r="M136" s="8"/>
      <c r="N136" s="8" t="s">
        <v>73</v>
      </c>
      <c r="O136" s="8"/>
      <c r="P136" s="2" t="s">
        <v>78</v>
      </c>
      <c r="Q136" s="2">
        <v>14000</v>
      </c>
      <c r="R136" s="2">
        <v>17000</v>
      </c>
      <c r="S136" s="2">
        <v>18200</v>
      </c>
      <c r="T136" s="2">
        <v>19400</v>
      </c>
      <c r="U136" s="2">
        <v>20600</v>
      </c>
      <c r="V136" s="2">
        <v>21800</v>
      </c>
      <c r="W136" s="2">
        <v>23000</v>
      </c>
      <c r="X136" s="2">
        <v>26000</v>
      </c>
      <c r="AA136" s="2" t="s">
        <v>78</v>
      </c>
      <c r="AB136" s="2">
        <v>14000</v>
      </c>
      <c r="AC136" s="2">
        <v>17000</v>
      </c>
      <c r="AD136" s="2">
        <v>18200</v>
      </c>
      <c r="AE136" s="2">
        <v>19400</v>
      </c>
      <c r="AF136" s="2">
        <v>20600</v>
      </c>
      <c r="AG136" s="2">
        <v>21800</v>
      </c>
      <c r="AH136" s="2">
        <v>23000</v>
      </c>
      <c r="AI136" s="2">
        <v>26000</v>
      </c>
    </row>
    <row r="137" spans="1:34" ht="11.25">
      <c r="A137" s="8">
        <v>2</v>
      </c>
      <c r="B137" s="8" t="s">
        <v>39</v>
      </c>
      <c r="C137" s="8">
        <v>1</v>
      </c>
      <c r="D137" s="8" t="s">
        <v>59</v>
      </c>
      <c r="E137" s="8"/>
      <c r="F137" s="9" t="s">
        <v>14</v>
      </c>
      <c r="G137" s="10">
        <v>39066</v>
      </c>
      <c r="H137" s="10"/>
      <c r="I137" s="8"/>
      <c r="J137" s="8">
        <v>1</v>
      </c>
      <c r="K137" s="8">
        <v>5</v>
      </c>
      <c r="L137" s="8">
        <v>20300</v>
      </c>
      <c r="M137" s="8"/>
      <c r="N137" s="8">
        <v>-48000</v>
      </c>
      <c r="O137" s="8"/>
      <c r="P137" s="2" t="s">
        <v>79</v>
      </c>
      <c r="Q137" s="2">
        <v>-48000</v>
      </c>
      <c r="R137" s="2">
        <v>-48000</v>
      </c>
      <c r="S137" s="2">
        <v>-30300</v>
      </c>
      <c r="T137" s="2">
        <v>-11100</v>
      </c>
      <c r="U137" s="2">
        <v>6600</v>
      </c>
      <c r="V137" s="2">
        <v>19800</v>
      </c>
      <c r="W137" s="2">
        <v>33000</v>
      </c>
      <c r="X137" s="2">
        <v>66000</v>
      </c>
      <c r="AA137" s="2" t="s">
        <v>80</v>
      </c>
      <c r="AC137" s="2">
        <v>-48000</v>
      </c>
      <c r="AD137" s="2">
        <v>-30300</v>
      </c>
      <c r="AE137" s="2">
        <v>-11100</v>
      </c>
      <c r="AF137" s="2">
        <v>0</v>
      </c>
      <c r="AG137" s="2">
        <v>0</v>
      </c>
      <c r="AH137" s="2">
        <v>0</v>
      </c>
    </row>
    <row r="138" spans="1:15" ht="11.25">
      <c r="A138" s="8"/>
      <c r="B138" s="8"/>
      <c r="C138" s="8"/>
      <c r="D138" s="8"/>
      <c r="E138" s="8"/>
      <c r="F138" s="8"/>
      <c r="G138" s="10"/>
      <c r="H138" s="10"/>
      <c r="I138" s="8"/>
      <c r="J138" s="8"/>
      <c r="K138" s="8"/>
      <c r="L138" s="8"/>
      <c r="M138" s="8"/>
      <c r="N138" s="8"/>
      <c r="O138" s="8"/>
    </row>
    <row r="139" spans="1:15" ht="11.25">
      <c r="A139" s="8"/>
      <c r="B139" s="8"/>
      <c r="C139" s="8"/>
      <c r="D139" s="8"/>
      <c r="E139" s="8"/>
      <c r="F139" s="8"/>
      <c r="G139" s="10"/>
      <c r="H139" s="10"/>
      <c r="I139" s="8"/>
      <c r="J139" s="8"/>
      <c r="K139" s="8"/>
      <c r="L139" s="8"/>
      <c r="M139" s="8"/>
      <c r="N139" s="8"/>
      <c r="O139" s="8"/>
    </row>
    <row r="140" spans="1:15" ht="11.25">
      <c r="A140" s="9"/>
      <c r="B140" s="9"/>
      <c r="C140" s="9"/>
      <c r="D140" s="9"/>
      <c r="E140" s="9"/>
      <c r="F140" s="9"/>
      <c r="G140" s="11"/>
      <c r="H140" s="11"/>
      <c r="I140" s="9"/>
      <c r="J140" s="9"/>
      <c r="K140" s="9"/>
      <c r="L140" s="9"/>
      <c r="M140" s="8"/>
      <c r="N140" s="8"/>
      <c r="O140" s="8"/>
    </row>
    <row r="141" spans="1:35" ht="11.25">
      <c r="A141" s="8">
        <v>2</v>
      </c>
      <c r="B141" s="8" t="s">
        <v>39</v>
      </c>
      <c r="C141" s="8">
        <v>1</v>
      </c>
      <c r="D141" s="8" t="s">
        <v>59</v>
      </c>
      <c r="E141" s="8"/>
      <c r="F141" s="9" t="s">
        <v>14</v>
      </c>
      <c r="G141" s="10">
        <v>39066</v>
      </c>
      <c r="H141" s="10"/>
      <c r="I141" s="8"/>
      <c r="J141" s="8"/>
      <c r="K141" s="8">
        <v>11</v>
      </c>
      <c r="L141" s="8"/>
      <c r="M141" s="8"/>
      <c r="N141" s="8" t="s">
        <v>73</v>
      </c>
      <c r="O141" s="8"/>
      <c r="P141" s="2" t="s">
        <v>78</v>
      </c>
      <c r="Q141" s="2">
        <v>14000</v>
      </c>
      <c r="R141" s="2">
        <v>17000</v>
      </c>
      <c r="S141" s="2">
        <v>18200</v>
      </c>
      <c r="T141" s="2">
        <v>19400</v>
      </c>
      <c r="U141" s="2">
        <v>20600</v>
      </c>
      <c r="V141" s="2">
        <v>21800</v>
      </c>
      <c r="W141" s="2">
        <v>23000</v>
      </c>
      <c r="X141" s="2">
        <v>26000</v>
      </c>
      <c r="AA141" s="2" t="s">
        <v>78</v>
      </c>
      <c r="AB141" s="2">
        <v>14000</v>
      </c>
      <c r="AC141" s="2">
        <v>17000</v>
      </c>
      <c r="AD141" s="2">
        <v>18200</v>
      </c>
      <c r="AE141" s="2">
        <v>19400</v>
      </c>
      <c r="AF141" s="2">
        <v>20600</v>
      </c>
      <c r="AG141" s="2">
        <v>21800</v>
      </c>
      <c r="AH141" s="2">
        <v>23000</v>
      </c>
      <c r="AI141" s="2">
        <v>26000</v>
      </c>
    </row>
    <row r="142" spans="1:34" ht="11.25">
      <c r="A142" s="8">
        <v>2</v>
      </c>
      <c r="B142" s="8" t="s">
        <v>39</v>
      </c>
      <c r="C142" s="8">
        <v>1</v>
      </c>
      <c r="D142" s="8" t="s">
        <v>59</v>
      </c>
      <c r="E142" s="8"/>
      <c r="F142" s="9" t="s">
        <v>14</v>
      </c>
      <c r="G142" s="10">
        <v>39066</v>
      </c>
      <c r="H142" s="10"/>
      <c r="I142" s="8"/>
      <c r="J142" s="8">
        <v>1</v>
      </c>
      <c r="K142" s="8">
        <v>-5</v>
      </c>
      <c r="L142" s="8">
        <v>20300</v>
      </c>
      <c r="M142" s="8"/>
      <c r="N142" s="8">
        <v>-33000</v>
      </c>
      <c r="O142" s="8"/>
      <c r="P142" s="2" t="s">
        <v>79</v>
      </c>
      <c r="Q142" s="2">
        <v>-33000</v>
      </c>
      <c r="R142" s="2">
        <v>-33000</v>
      </c>
      <c r="S142" s="2">
        <v>-19800</v>
      </c>
      <c r="T142" s="2">
        <v>-6600</v>
      </c>
      <c r="U142" s="2">
        <v>3600</v>
      </c>
      <c r="V142" s="2">
        <v>10800</v>
      </c>
      <c r="W142" s="2">
        <v>18000</v>
      </c>
      <c r="X142" s="2">
        <v>51000</v>
      </c>
      <c r="AA142" s="2" t="s">
        <v>80</v>
      </c>
      <c r="AC142" s="2">
        <v>-33000</v>
      </c>
      <c r="AD142" s="2">
        <v>-19800</v>
      </c>
      <c r="AE142" s="2">
        <v>-6600</v>
      </c>
      <c r="AF142" s="2">
        <v>0</v>
      </c>
      <c r="AG142" s="2">
        <v>0</v>
      </c>
      <c r="AH142" s="2">
        <v>0</v>
      </c>
    </row>
    <row r="143" spans="1:15" ht="11.25">
      <c r="A143" s="8"/>
      <c r="B143" s="8"/>
      <c r="C143" s="8"/>
      <c r="D143" s="8"/>
      <c r="E143" s="8"/>
      <c r="F143" s="8"/>
      <c r="G143" s="10"/>
      <c r="H143" s="10"/>
      <c r="I143" s="8"/>
      <c r="J143" s="8"/>
      <c r="K143" s="8"/>
      <c r="L143" s="8"/>
      <c r="M143" s="8"/>
      <c r="N143" s="8"/>
      <c r="O143" s="8"/>
    </row>
    <row r="144" spans="1:15" ht="11.25">
      <c r="A144" s="8"/>
      <c r="B144" s="8"/>
      <c r="C144" s="8"/>
      <c r="D144" s="8"/>
      <c r="E144" s="8"/>
      <c r="F144" s="8"/>
      <c r="G144" s="10"/>
      <c r="H144" s="10"/>
      <c r="I144" s="8"/>
      <c r="J144" s="8"/>
      <c r="K144" s="8"/>
      <c r="L144" s="8"/>
      <c r="M144" s="8"/>
      <c r="N144" s="8"/>
      <c r="O144" s="8"/>
    </row>
    <row r="145" spans="1:15" ht="11.25">
      <c r="A145" s="8"/>
      <c r="B145" s="8"/>
      <c r="C145" s="8"/>
      <c r="D145" s="8"/>
      <c r="E145" s="8"/>
      <c r="F145" s="8"/>
      <c r="G145" s="10"/>
      <c r="H145" s="10"/>
      <c r="I145" s="8"/>
      <c r="J145" s="8"/>
      <c r="K145" s="8"/>
      <c r="L145" s="8"/>
      <c r="M145" s="8"/>
      <c r="N145" s="8"/>
      <c r="O145" s="8"/>
    </row>
    <row r="146" spans="1:35" ht="11.25">
      <c r="A146" s="8">
        <v>2</v>
      </c>
      <c r="B146" s="8" t="s">
        <v>39</v>
      </c>
      <c r="C146" s="8">
        <v>1</v>
      </c>
      <c r="D146" s="8" t="s">
        <v>59</v>
      </c>
      <c r="E146" s="8"/>
      <c r="F146" s="9" t="s">
        <v>14</v>
      </c>
      <c r="G146" s="10">
        <v>39066</v>
      </c>
      <c r="H146" s="10"/>
      <c r="I146" s="8"/>
      <c r="J146" s="8"/>
      <c r="K146" s="8">
        <v>11</v>
      </c>
      <c r="L146" s="8"/>
      <c r="M146" s="8"/>
      <c r="N146" s="8" t="s">
        <v>73</v>
      </c>
      <c r="O146" s="8"/>
      <c r="P146" s="2" t="s">
        <v>78</v>
      </c>
      <c r="Q146" s="2">
        <v>14000</v>
      </c>
      <c r="R146" s="2">
        <v>17000</v>
      </c>
      <c r="S146" s="2">
        <v>18200</v>
      </c>
      <c r="T146" s="2">
        <v>19400</v>
      </c>
      <c r="U146" s="2">
        <v>20600</v>
      </c>
      <c r="V146" s="2">
        <v>21800</v>
      </c>
      <c r="W146" s="2">
        <v>23000</v>
      </c>
      <c r="X146" s="2">
        <v>26000</v>
      </c>
      <c r="AA146" s="2" t="s">
        <v>78</v>
      </c>
      <c r="AB146" s="2">
        <v>14000</v>
      </c>
      <c r="AC146" s="2">
        <v>17000</v>
      </c>
      <c r="AD146" s="2">
        <v>18200</v>
      </c>
      <c r="AE146" s="2">
        <v>19400</v>
      </c>
      <c r="AF146" s="2">
        <v>20600</v>
      </c>
      <c r="AG146" s="2">
        <v>21800</v>
      </c>
      <c r="AH146" s="2">
        <v>23000</v>
      </c>
      <c r="AI146" s="2">
        <v>26000</v>
      </c>
    </row>
    <row r="147" spans="1:34" ht="11.25">
      <c r="A147" s="8">
        <v>2</v>
      </c>
      <c r="B147" s="8" t="s">
        <v>39</v>
      </c>
      <c r="C147" s="8">
        <v>1</v>
      </c>
      <c r="D147" s="8" t="s">
        <v>59</v>
      </c>
      <c r="E147" s="8"/>
      <c r="F147" s="9" t="s">
        <v>14</v>
      </c>
      <c r="G147" s="10">
        <v>39066</v>
      </c>
      <c r="H147" s="10"/>
      <c r="I147" s="8"/>
      <c r="J147" s="8">
        <v>1</v>
      </c>
      <c r="K147" s="8">
        <v>15</v>
      </c>
      <c r="L147" s="8">
        <v>20300</v>
      </c>
      <c r="M147" s="8"/>
      <c r="N147" s="8">
        <v>-78000</v>
      </c>
      <c r="O147" s="8"/>
      <c r="P147" s="2" t="s">
        <v>79</v>
      </c>
      <c r="Q147" s="2">
        <v>-78000</v>
      </c>
      <c r="R147" s="2">
        <v>-78000</v>
      </c>
      <c r="S147" s="2">
        <v>-51300</v>
      </c>
      <c r="T147" s="2">
        <v>-20100</v>
      </c>
      <c r="U147" s="2">
        <v>6600</v>
      </c>
      <c r="V147" s="2">
        <v>19800</v>
      </c>
      <c r="W147" s="2">
        <v>33000</v>
      </c>
      <c r="X147" s="2">
        <v>66000</v>
      </c>
      <c r="AA147" s="2" t="s">
        <v>80</v>
      </c>
      <c r="AC147" s="2">
        <v>-78000</v>
      </c>
      <c r="AD147" s="2">
        <v>-51300</v>
      </c>
      <c r="AE147" s="2">
        <v>-20100</v>
      </c>
      <c r="AF147" s="2">
        <v>0</v>
      </c>
      <c r="AG147" s="2">
        <v>0</v>
      </c>
      <c r="AH147" s="2">
        <v>0</v>
      </c>
    </row>
    <row r="148" spans="1:15" ht="11.25">
      <c r="A148" s="8"/>
      <c r="B148" s="8"/>
      <c r="C148" s="8"/>
      <c r="D148" s="8"/>
      <c r="E148" s="8"/>
      <c r="F148" s="8"/>
      <c r="G148" s="10"/>
      <c r="H148" s="10"/>
      <c r="I148" s="8"/>
      <c r="J148" s="8"/>
      <c r="K148" s="8"/>
      <c r="L148" s="8"/>
      <c r="M148" s="8"/>
      <c r="N148" s="8"/>
      <c r="O148" s="8"/>
    </row>
    <row r="149" spans="1:15" ht="11.25">
      <c r="A149" s="8"/>
      <c r="B149" s="8"/>
      <c r="C149" s="8"/>
      <c r="D149" s="8"/>
      <c r="E149" s="8"/>
      <c r="F149" s="8"/>
      <c r="G149" s="10"/>
      <c r="H149" s="10"/>
      <c r="I149" s="8"/>
      <c r="J149" s="8"/>
      <c r="K149" s="8"/>
      <c r="L149" s="8"/>
      <c r="M149" s="8"/>
      <c r="N149" s="8"/>
      <c r="O149" s="8"/>
    </row>
    <row r="150" spans="1:15" ht="11.25">
      <c r="A150" s="9"/>
      <c r="B150" s="9"/>
      <c r="C150" s="9"/>
      <c r="D150" s="9"/>
      <c r="E150" s="9"/>
      <c r="F150" s="9"/>
      <c r="G150" s="11"/>
      <c r="H150" s="11"/>
      <c r="I150" s="9"/>
      <c r="J150" s="9"/>
      <c r="K150" s="9"/>
      <c r="L150" s="9"/>
      <c r="M150" s="8"/>
      <c r="N150" s="8"/>
      <c r="O150" s="8"/>
    </row>
    <row r="151" spans="1:35" ht="11.25">
      <c r="A151" s="8">
        <v>2</v>
      </c>
      <c r="B151" s="8" t="s">
        <v>39</v>
      </c>
      <c r="C151" s="8">
        <v>1</v>
      </c>
      <c r="D151" s="8" t="s">
        <v>59</v>
      </c>
      <c r="E151" s="8"/>
      <c r="F151" s="9" t="s">
        <v>14</v>
      </c>
      <c r="G151" s="10">
        <v>39066</v>
      </c>
      <c r="H151" s="10"/>
      <c r="I151" s="8"/>
      <c r="J151" s="8"/>
      <c r="K151" s="8">
        <v>11</v>
      </c>
      <c r="L151" s="8"/>
      <c r="M151" s="8"/>
      <c r="N151" s="8" t="s">
        <v>73</v>
      </c>
      <c r="O151" s="8"/>
      <c r="P151" s="2" t="s">
        <v>78</v>
      </c>
      <c r="Q151" s="2">
        <v>14000</v>
      </c>
      <c r="R151" s="2">
        <v>17000</v>
      </c>
      <c r="S151" s="2">
        <v>18200</v>
      </c>
      <c r="T151" s="2">
        <v>19400</v>
      </c>
      <c r="U151" s="2">
        <v>20600</v>
      </c>
      <c r="V151" s="2">
        <v>21800</v>
      </c>
      <c r="W151" s="2">
        <v>23000</v>
      </c>
      <c r="X151" s="2">
        <v>26000</v>
      </c>
      <c r="AA151" s="2" t="s">
        <v>78</v>
      </c>
      <c r="AB151" s="2">
        <v>14000</v>
      </c>
      <c r="AC151" s="2">
        <v>17000</v>
      </c>
      <c r="AD151" s="2">
        <v>18200</v>
      </c>
      <c r="AE151" s="2">
        <v>19400</v>
      </c>
      <c r="AF151" s="2">
        <v>20600</v>
      </c>
      <c r="AG151" s="2">
        <v>21800</v>
      </c>
      <c r="AH151" s="2">
        <v>23000</v>
      </c>
      <c r="AI151" s="2">
        <v>26000</v>
      </c>
    </row>
    <row r="152" spans="1:34" ht="11.25">
      <c r="A152" s="8">
        <v>2</v>
      </c>
      <c r="B152" s="8" t="s">
        <v>39</v>
      </c>
      <c r="C152" s="8">
        <v>1</v>
      </c>
      <c r="D152" s="8" t="s">
        <v>59</v>
      </c>
      <c r="E152" s="8"/>
      <c r="F152" s="9" t="s">
        <v>14</v>
      </c>
      <c r="G152" s="10">
        <v>39066</v>
      </c>
      <c r="H152" s="10"/>
      <c r="I152" s="8"/>
      <c r="J152" s="8">
        <v>1</v>
      </c>
      <c r="K152" s="8">
        <v>-15</v>
      </c>
      <c r="L152" s="8">
        <v>20300</v>
      </c>
      <c r="M152" s="8"/>
      <c r="N152" s="8">
        <v>-33000</v>
      </c>
      <c r="O152" s="8"/>
      <c r="P152" s="2" t="s">
        <v>79</v>
      </c>
      <c r="Q152" s="2">
        <v>-33000</v>
      </c>
      <c r="R152" s="2">
        <v>-33000</v>
      </c>
      <c r="S152" s="2">
        <v>-19800</v>
      </c>
      <c r="T152" s="2">
        <v>-6600</v>
      </c>
      <c r="U152" s="2">
        <v>-2400</v>
      </c>
      <c r="V152" s="2">
        <v>-7200</v>
      </c>
      <c r="W152" s="2">
        <v>-12000</v>
      </c>
      <c r="X152" s="2">
        <v>21000</v>
      </c>
      <c r="AA152" s="2" t="s">
        <v>80</v>
      </c>
      <c r="AC152" s="2">
        <v>-33000</v>
      </c>
      <c r="AD152" s="2">
        <v>-19800</v>
      </c>
      <c r="AE152" s="2">
        <v>-6600</v>
      </c>
      <c r="AF152" s="2">
        <v>-2400</v>
      </c>
      <c r="AG152" s="2">
        <v>-7200</v>
      </c>
      <c r="AH152" s="2">
        <v>-12000</v>
      </c>
    </row>
    <row r="153" spans="1:15" ht="11.25">
      <c r="A153" s="8"/>
      <c r="B153" s="8"/>
      <c r="C153" s="8"/>
      <c r="D153" s="8"/>
      <c r="E153" s="8"/>
      <c r="F153" s="8"/>
      <c r="G153" s="10"/>
      <c r="H153" s="10"/>
      <c r="I153" s="8"/>
      <c r="J153" s="8"/>
      <c r="K153" s="8"/>
      <c r="L153" s="8"/>
      <c r="M153" s="8"/>
      <c r="N153" s="8"/>
      <c r="O153" s="8"/>
    </row>
    <row r="154" spans="1:12" ht="11.25">
      <c r="A154" s="8"/>
      <c r="B154" s="8"/>
      <c r="C154" s="8"/>
      <c r="D154" s="8"/>
      <c r="E154" s="8"/>
      <c r="F154" s="8"/>
      <c r="G154" s="10"/>
      <c r="H154" s="10"/>
      <c r="I154" s="8"/>
      <c r="J154" s="8"/>
      <c r="K154" s="8"/>
      <c r="L154" s="8"/>
    </row>
    <row r="155" spans="1:15" ht="11.25">
      <c r="A155" s="8"/>
      <c r="B155" s="8"/>
      <c r="C155" s="8"/>
      <c r="D155" s="8"/>
      <c r="E155" s="8"/>
      <c r="F155" s="8"/>
      <c r="G155" s="10"/>
      <c r="H155" s="10"/>
      <c r="I155" s="8"/>
      <c r="J155" s="8"/>
      <c r="K155" s="8"/>
      <c r="L155" s="8"/>
      <c r="M155" s="8"/>
      <c r="N155" s="8"/>
      <c r="O155" s="8"/>
    </row>
    <row r="156" spans="1:35" ht="11.25">
      <c r="A156" s="8">
        <v>2</v>
      </c>
      <c r="B156" s="8" t="s">
        <v>39</v>
      </c>
      <c r="C156" s="8">
        <v>1</v>
      </c>
      <c r="D156" s="8" t="s">
        <v>59</v>
      </c>
      <c r="E156" s="8"/>
      <c r="F156" s="9" t="s">
        <v>14</v>
      </c>
      <c r="G156" s="10">
        <v>39066</v>
      </c>
      <c r="H156" s="10"/>
      <c r="I156" s="8"/>
      <c r="J156" s="8"/>
      <c r="K156" s="8">
        <v>-11</v>
      </c>
      <c r="L156" s="8"/>
      <c r="N156" s="2" t="s">
        <v>73</v>
      </c>
      <c r="P156" s="2" t="s">
        <v>78</v>
      </c>
      <c r="Q156" s="2">
        <v>14000</v>
      </c>
      <c r="R156" s="2">
        <v>17000</v>
      </c>
      <c r="S156" s="2">
        <v>18200</v>
      </c>
      <c r="T156" s="2">
        <v>19400</v>
      </c>
      <c r="U156" s="2">
        <v>20600</v>
      </c>
      <c r="V156" s="2">
        <v>21800</v>
      </c>
      <c r="W156" s="2">
        <v>23000</v>
      </c>
      <c r="X156" s="2">
        <v>26000</v>
      </c>
      <c r="AA156" s="2" t="s">
        <v>78</v>
      </c>
      <c r="AB156" s="2">
        <v>14000</v>
      </c>
      <c r="AC156" s="2">
        <v>17000</v>
      </c>
      <c r="AD156" s="2">
        <v>18200</v>
      </c>
      <c r="AE156" s="2">
        <v>19400</v>
      </c>
      <c r="AF156" s="2">
        <v>20600</v>
      </c>
      <c r="AG156" s="2">
        <v>21800</v>
      </c>
      <c r="AH156" s="2">
        <v>23000</v>
      </c>
      <c r="AI156" s="2">
        <v>26000</v>
      </c>
    </row>
    <row r="157" spans="1:34" ht="11.25">
      <c r="A157" s="8">
        <v>2</v>
      </c>
      <c r="B157" s="8" t="s">
        <v>39</v>
      </c>
      <c r="C157" s="8">
        <v>1</v>
      </c>
      <c r="D157" s="8" t="s">
        <v>59</v>
      </c>
      <c r="E157" s="8"/>
      <c r="F157" s="9" t="s">
        <v>14</v>
      </c>
      <c r="G157" s="10">
        <v>39066</v>
      </c>
      <c r="H157" s="10"/>
      <c r="I157" s="8"/>
      <c r="J157" s="8">
        <v>1</v>
      </c>
      <c r="K157" s="8">
        <v>5</v>
      </c>
      <c r="L157" s="8">
        <v>20300</v>
      </c>
      <c r="M157" s="8"/>
      <c r="N157" s="8">
        <v>-33000</v>
      </c>
      <c r="O157" s="8"/>
      <c r="P157" s="2" t="s">
        <v>79</v>
      </c>
      <c r="Q157" s="2">
        <v>51000</v>
      </c>
      <c r="R157" s="2">
        <v>18000</v>
      </c>
      <c r="S157" s="2">
        <v>9300</v>
      </c>
      <c r="T157" s="2">
        <v>2100</v>
      </c>
      <c r="U157" s="2">
        <v>-6600</v>
      </c>
      <c r="V157" s="2">
        <v>-19800</v>
      </c>
      <c r="W157" s="2">
        <v>-33000</v>
      </c>
      <c r="X157" s="2">
        <v>-33000</v>
      </c>
      <c r="AA157" s="2" t="s">
        <v>80</v>
      </c>
      <c r="AC157" s="2">
        <v>0</v>
      </c>
      <c r="AD157" s="2">
        <v>0</v>
      </c>
      <c r="AE157" s="2">
        <v>0</v>
      </c>
      <c r="AF157" s="2">
        <v>-6600</v>
      </c>
      <c r="AG157" s="2">
        <v>-19800</v>
      </c>
      <c r="AH157" s="2">
        <v>-33000</v>
      </c>
    </row>
    <row r="158" spans="1:12" ht="11.25">
      <c r="A158" s="8"/>
      <c r="B158" s="8"/>
      <c r="C158" s="8"/>
      <c r="D158" s="8"/>
      <c r="E158" s="8"/>
      <c r="F158" s="8"/>
      <c r="G158" s="10"/>
      <c r="H158" s="10"/>
      <c r="I158" s="8"/>
      <c r="J158" s="8"/>
      <c r="K158" s="8"/>
      <c r="L158" s="8"/>
    </row>
    <row r="159" spans="1:15" ht="11.25">
      <c r="A159" s="8"/>
      <c r="B159" s="8"/>
      <c r="C159" s="8"/>
      <c r="D159" s="8"/>
      <c r="E159" s="8"/>
      <c r="F159" s="8"/>
      <c r="G159" s="10"/>
      <c r="H159" s="10"/>
      <c r="I159" s="8"/>
      <c r="J159" s="8"/>
      <c r="K159" s="8"/>
      <c r="L159" s="8"/>
      <c r="M159" s="8"/>
      <c r="N159" s="8"/>
      <c r="O159" s="8"/>
    </row>
    <row r="160" spans="1:12" ht="11.25">
      <c r="A160" s="9"/>
      <c r="B160" s="9"/>
      <c r="C160" s="9"/>
      <c r="D160" s="9"/>
      <c r="E160" s="9"/>
      <c r="F160" s="9"/>
      <c r="G160" s="11"/>
      <c r="H160" s="11"/>
      <c r="I160" s="9"/>
      <c r="J160" s="9"/>
      <c r="K160" s="9"/>
      <c r="L160" s="9"/>
    </row>
    <row r="161" spans="1:35" ht="11.25">
      <c r="A161" s="8">
        <v>2</v>
      </c>
      <c r="B161" s="8" t="s">
        <v>39</v>
      </c>
      <c r="C161" s="8">
        <v>1</v>
      </c>
      <c r="D161" s="8" t="s">
        <v>59</v>
      </c>
      <c r="E161" s="8"/>
      <c r="F161" s="9" t="s">
        <v>14</v>
      </c>
      <c r="G161" s="10">
        <v>39066</v>
      </c>
      <c r="H161" s="10"/>
      <c r="I161" s="8"/>
      <c r="J161" s="8"/>
      <c r="K161" s="8">
        <v>-11</v>
      </c>
      <c r="L161" s="8"/>
      <c r="M161" s="8"/>
      <c r="N161" s="8" t="s">
        <v>73</v>
      </c>
      <c r="O161" s="8"/>
      <c r="P161" s="2" t="s">
        <v>78</v>
      </c>
      <c r="Q161" s="2">
        <v>14000</v>
      </c>
      <c r="R161" s="2">
        <v>17000</v>
      </c>
      <c r="S161" s="2">
        <v>18200</v>
      </c>
      <c r="T161" s="2">
        <v>19400</v>
      </c>
      <c r="U161" s="2">
        <v>20600</v>
      </c>
      <c r="V161" s="2">
        <v>21800</v>
      </c>
      <c r="W161" s="2">
        <v>23000</v>
      </c>
      <c r="X161" s="2">
        <v>26000</v>
      </c>
      <c r="AA161" s="2" t="s">
        <v>78</v>
      </c>
      <c r="AB161" s="2">
        <v>14000</v>
      </c>
      <c r="AC161" s="2">
        <v>17000</v>
      </c>
      <c r="AD161" s="2">
        <v>18200</v>
      </c>
      <c r="AE161" s="2">
        <v>19400</v>
      </c>
      <c r="AF161" s="2">
        <v>20600</v>
      </c>
      <c r="AG161" s="2">
        <v>21800</v>
      </c>
      <c r="AH161" s="2">
        <v>23000</v>
      </c>
      <c r="AI161" s="2">
        <v>26000</v>
      </c>
    </row>
    <row r="162" spans="1:34" ht="11.25">
      <c r="A162" s="8">
        <v>2</v>
      </c>
      <c r="B162" s="8" t="s">
        <v>39</v>
      </c>
      <c r="C162" s="8">
        <v>1</v>
      </c>
      <c r="D162" s="8" t="s">
        <v>59</v>
      </c>
      <c r="E162" s="8"/>
      <c r="F162" s="9" t="s">
        <v>14</v>
      </c>
      <c r="G162" s="10">
        <v>39066</v>
      </c>
      <c r="H162" s="10"/>
      <c r="I162" s="8"/>
      <c r="J162" s="8">
        <v>1</v>
      </c>
      <c r="K162" s="8">
        <v>-5</v>
      </c>
      <c r="L162" s="8">
        <v>20300</v>
      </c>
      <c r="N162" s="2">
        <v>-48000</v>
      </c>
      <c r="P162" s="2" t="s">
        <v>79</v>
      </c>
      <c r="Q162" s="2">
        <v>66000</v>
      </c>
      <c r="R162" s="2">
        <v>33000</v>
      </c>
      <c r="S162" s="2">
        <v>19800</v>
      </c>
      <c r="T162" s="2">
        <v>6600</v>
      </c>
      <c r="U162" s="2">
        <v>-9600</v>
      </c>
      <c r="V162" s="2">
        <v>-28800</v>
      </c>
      <c r="W162" s="2">
        <v>-48000</v>
      </c>
      <c r="X162" s="2">
        <v>-48000</v>
      </c>
      <c r="AA162" s="2" t="s">
        <v>80</v>
      </c>
      <c r="AC162" s="2">
        <v>0</v>
      </c>
      <c r="AD162" s="2">
        <v>0</v>
      </c>
      <c r="AE162" s="2">
        <v>0</v>
      </c>
      <c r="AF162" s="2">
        <v>-9600</v>
      </c>
      <c r="AG162" s="2">
        <v>-28800</v>
      </c>
      <c r="AH162" s="2">
        <v>-48000</v>
      </c>
    </row>
    <row r="163" spans="1:15" ht="11.25">
      <c r="A163" s="8"/>
      <c r="B163" s="8"/>
      <c r="C163" s="8"/>
      <c r="D163" s="8"/>
      <c r="E163" s="8"/>
      <c r="F163" s="8"/>
      <c r="G163" s="10"/>
      <c r="H163" s="10"/>
      <c r="I163" s="8"/>
      <c r="J163" s="8"/>
      <c r="K163" s="8"/>
      <c r="L163" s="8"/>
      <c r="M163" s="8"/>
      <c r="N163" s="8"/>
      <c r="O163" s="8"/>
    </row>
    <row r="164" spans="1:12" ht="11.25">
      <c r="A164" s="8"/>
      <c r="B164" s="8"/>
      <c r="C164" s="8"/>
      <c r="D164" s="8"/>
      <c r="E164" s="8"/>
      <c r="F164" s="8"/>
      <c r="G164" s="10"/>
      <c r="H164" s="10"/>
      <c r="I164" s="8"/>
      <c r="J164" s="8"/>
      <c r="K164" s="8"/>
      <c r="L164" s="8"/>
    </row>
    <row r="165" spans="1:15" ht="11.25">
      <c r="A165" s="8"/>
      <c r="B165" s="8"/>
      <c r="C165" s="8"/>
      <c r="D165" s="8"/>
      <c r="E165" s="8"/>
      <c r="F165" s="8"/>
      <c r="G165" s="10"/>
      <c r="H165" s="10"/>
      <c r="I165" s="8"/>
      <c r="J165" s="8"/>
      <c r="K165" s="8"/>
      <c r="L165" s="8"/>
      <c r="M165" s="8"/>
      <c r="N165" s="8"/>
      <c r="O165" s="8"/>
    </row>
    <row r="166" spans="1:35" ht="11.25">
      <c r="A166" s="8">
        <v>2</v>
      </c>
      <c r="B166" s="8" t="s">
        <v>39</v>
      </c>
      <c r="C166" s="8">
        <v>1</v>
      </c>
      <c r="D166" s="8" t="s">
        <v>59</v>
      </c>
      <c r="E166" s="8"/>
      <c r="F166" s="9" t="s">
        <v>14</v>
      </c>
      <c r="G166" s="10">
        <v>39066</v>
      </c>
      <c r="H166" s="10"/>
      <c r="I166" s="8"/>
      <c r="J166" s="8"/>
      <c r="K166" s="8">
        <v>-11</v>
      </c>
      <c r="L166" s="8"/>
      <c r="N166" s="2" t="s">
        <v>73</v>
      </c>
      <c r="P166" s="2" t="s">
        <v>78</v>
      </c>
      <c r="Q166" s="2">
        <v>14000</v>
      </c>
      <c r="R166" s="2">
        <v>17000</v>
      </c>
      <c r="S166" s="2">
        <v>18200</v>
      </c>
      <c r="T166" s="2">
        <v>19400</v>
      </c>
      <c r="U166" s="2">
        <v>20600</v>
      </c>
      <c r="V166" s="2">
        <v>21800</v>
      </c>
      <c r="W166" s="2">
        <v>23000</v>
      </c>
      <c r="X166" s="2">
        <v>26000</v>
      </c>
      <c r="AA166" s="2" t="s">
        <v>78</v>
      </c>
      <c r="AB166" s="2">
        <v>14000</v>
      </c>
      <c r="AC166" s="2">
        <v>17000</v>
      </c>
      <c r="AD166" s="2">
        <v>18200</v>
      </c>
      <c r="AE166" s="2">
        <v>19400</v>
      </c>
      <c r="AF166" s="2">
        <v>20600</v>
      </c>
      <c r="AG166" s="2">
        <v>21800</v>
      </c>
      <c r="AH166" s="2">
        <v>23000</v>
      </c>
      <c r="AI166" s="2">
        <v>26000</v>
      </c>
    </row>
    <row r="167" spans="1:34" ht="11.25">
      <c r="A167" s="8">
        <v>2</v>
      </c>
      <c r="B167" s="8" t="s">
        <v>39</v>
      </c>
      <c r="C167" s="8">
        <v>1</v>
      </c>
      <c r="D167" s="8" t="s">
        <v>59</v>
      </c>
      <c r="E167" s="8"/>
      <c r="F167" s="9" t="s">
        <v>14</v>
      </c>
      <c r="G167" s="10">
        <v>39066</v>
      </c>
      <c r="H167" s="10"/>
      <c r="I167" s="8"/>
      <c r="J167" s="8">
        <v>1</v>
      </c>
      <c r="K167" s="8">
        <v>15</v>
      </c>
      <c r="L167" s="8">
        <v>20300</v>
      </c>
      <c r="M167" s="8"/>
      <c r="N167" s="8">
        <v>-33000</v>
      </c>
      <c r="O167" s="8"/>
      <c r="P167" s="2" t="s">
        <v>79</v>
      </c>
      <c r="Q167" s="2">
        <v>21000</v>
      </c>
      <c r="R167" s="2">
        <v>-12000</v>
      </c>
      <c r="S167" s="2">
        <v>-11700</v>
      </c>
      <c r="T167" s="2">
        <v>-6900</v>
      </c>
      <c r="U167" s="2">
        <v>-6600</v>
      </c>
      <c r="V167" s="2">
        <v>-19800</v>
      </c>
      <c r="W167" s="2">
        <v>-33000</v>
      </c>
      <c r="X167" s="2">
        <v>-33000</v>
      </c>
      <c r="AA167" s="2" t="s">
        <v>80</v>
      </c>
      <c r="AC167" s="2">
        <v>-12000</v>
      </c>
      <c r="AD167" s="2">
        <v>-11700</v>
      </c>
      <c r="AE167" s="2">
        <v>-6900</v>
      </c>
      <c r="AF167" s="2">
        <v>-6600</v>
      </c>
      <c r="AG167" s="2">
        <v>-19800</v>
      </c>
      <c r="AH167" s="2">
        <v>-33000</v>
      </c>
    </row>
    <row r="168" spans="1:12" ht="11.25">
      <c r="A168" s="8"/>
      <c r="B168" s="8"/>
      <c r="C168" s="8"/>
      <c r="D168" s="8"/>
      <c r="E168" s="8"/>
      <c r="F168" s="8"/>
      <c r="G168" s="10"/>
      <c r="H168" s="10"/>
      <c r="I168" s="8"/>
      <c r="J168" s="8"/>
      <c r="K168" s="8"/>
      <c r="L168" s="8"/>
    </row>
    <row r="169" spans="1:15" ht="11.25">
      <c r="A169" s="8"/>
      <c r="B169" s="8"/>
      <c r="C169" s="8"/>
      <c r="D169" s="8"/>
      <c r="E169" s="8"/>
      <c r="F169" s="8"/>
      <c r="G169" s="10"/>
      <c r="H169" s="10"/>
      <c r="I169" s="8"/>
      <c r="J169" s="8"/>
      <c r="K169" s="8"/>
      <c r="L169" s="8"/>
      <c r="M169" s="8"/>
      <c r="N169" s="8"/>
      <c r="O169" s="8"/>
    </row>
    <row r="170" spans="1:12" ht="11.25">
      <c r="A170" s="9"/>
      <c r="B170" s="9"/>
      <c r="C170" s="9"/>
      <c r="D170" s="9"/>
      <c r="E170" s="9"/>
      <c r="F170" s="9"/>
      <c r="G170" s="11"/>
      <c r="H170" s="11"/>
      <c r="I170" s="9"/>
      <c r="J170" s="9"/>
      <c r="K170" s="9"/>
      <c r="L170" s="9"/>
    </row>
    <row r="171" spans="1:35" ht="11.25">
      <c r="A171" s="8">
        <v>2</v>
      </c>
      <c r="B171" s="8" t="s">
        <v>39</v>
      </c>
      <c r="C171" s="8">
        <v>1</v>
      </c>
      <c r="D171" s="8" t="s">
        <v>59</v>
      </c>
      <c r="E171" s="8"/>
      <c r="F171" s="9" t="s">
        <v>14</v>
      </c>
      <c r="G171" s="10">
        <v>39066</v>
      </c>
      <c r="H171" s="10"/>
      <c r="I171" s="8"/>
      <c r="J171" s="8"/>
      <c r="K171" s="8">
        <v>-11</v>
      </c>
      <c r="L171" s="8"/>
      <c r="M171" s="8"/>
      <c r="N171" s="8" t="s">
        <v>73</v>
      </c>
      <c r="O171" s="8"/>
      <c r="P171" s="2" t="s">
        <v>78</v>
      </c>
      <c r="Q171" s="2">
        <v>14000</v>
      </c>
      <c r="R171" s="2">
        <v>17000</v>
      </c>
      <c r="S171" s="2">
        <v>18200</v>
      </c>
      <c r="T171" s="2">
        <v>19400</v>
      </c>
      <c r="U171" s="2">
        <v>20600</v>
      </c>
      <c r="V171" s="2">
        <v>21800</v>
      </c>
      <c r="W171" s="2">
        <v>23000</v>
      </c>
      <c r="X171" s="2">
        <v>26000</v>
      </c>
      <c r="AA171" s="2" t="s">
        <v>78</v>
      </c>
      <c r="AB171" s="2">
        <v>14000</v>
      </c>
      <c r="AC171" s="2">
        <v>17000</v>
      </c>
      <c r="AD171" s="2">
        <v>18200</v>
      </c>
      <c r="AE171" s="2">
        <v>19400</v>
      </c>
      <c r="AF171" s="2">
        <v>20600</v>
      </c>
      <c r="AG171" s="2">
        <v>21800</v>
      </c>
      <c r="AH171" s="2">
        <v>23000</v>
      </c>
      <c r="AI171" s="2">
        <v>26000</v>
      </c>
    </row>
    <row r="172" spans="1:34" ht="11.25">
      <c r="A172" s="8">
        <v>2</v>
      </c>
      <c r="B172" s="8" t="s">
        <v>39</v>
      </c>
      <c r="C172" s="8">
        <v>1</v>
      </c>
      <c r="D172" s="8" t="s">
        <v>59</v>
      </c>
      <c r="E172" s="8"/>
      <c r="F172" s="9" t="s">
        <v>14</v>
      </c>
      <c r="G172" s="10">
        <v>39066</v>
      </c>
      <c r="H172" s="10"/>
      <c r="I172" s="8"/>
      <c r="J172" s="8">
        <v>1</v>
      </c>
      <c r="K172" s="8">
        <v>-15</v>
      </c>
      <c r="L172" s="8">
        <v>20300</v>
      </c>
      <c r="N172" s="2">
        <v>-78000</v>
      </c>
      <c r="P172" s="2" t="s">
        <v>79</v>
      </c>
      <c r="Q172" s="2">
        <v>66000</v>
      </c>
      <c r="R172" s="2">
        <v>33000</v>
      </c>
      <c r="S172" s="2">
        <v>19800</v>
      </c>
      <c r="T172" s="2">
        <v>6600</v>
      </c>
      <c r="U172" s="2">
        <v>-15600</v>
      </c>
      <c r="V172" s="2">
        <v>-46800</v>
      </c>
      <c r="W172" s="2">
        <v>-78000</v>
      </c>
      <c r="X172" s="2">
        <v>-78000</v>
      </c>
      <c r="AA172" s="2" t="s">
        <v>80</v>
      </c>
      <c r="AC172" s="2">
        <v>0</v>
      </c>
      <c r="AD172" s="2">
        <v>0</v>
      </c>
      <c r="AE172" s="2">
        <v>0</v>
      </c>
      <c r="AF172" s="2">
        <v>-15600</v>
      </c>
      <c r="AG172" s="2">
        <v>-46800</v>
      </c>
      <c r="AH172" s="2">
        <v>-78000</v>
      </c>
    </row>
    <row r="173" spans="1:15" ht="11.25">
      <c r="A173" s="8"/>
      <c r="B173" s="8"/>
      <c r="C173" s="8"/>
      <c r="D173" s="8"/>
      <c r="E173" s="8"/>
      <c r="F173" s="8"/>
      <c r="G173" s="10"/>
      <c r="H173" s="10"/>
      <c r="I173" s="8"/>
      <c r="J173" s="8"/>
      <c r="K173" s="8"/>
      <c r="L173" s="8"/>
      <c r="M173" s="8"/>
      <c r="N173" s="8"/>
      <c r="O173" s="8"/>
    </row>
    <row r="174" spans="1:12" ht="11.25">
      <c r="A174" s="8"/>
      <c r="B174" s="8"/>
      <c r="C174" s="8"/>
      <c r="D174" s="8"/>
      <c r="E174" s="8"/>
      <c r="F174" s="8"/>
      <c r="G174" s="10"/>
      <c r="H174" s="10"/>
      <c r="I174" s="8"/>
      <c r="J174" s="8"/>
      <c r="K174" s="8"/>
      <c r="L174" s="8"/>
    </row>
    <row r="175" spans="1:15" ht="11.25">
      <c r="A175" s="8"/>
      <c r="B175" s="8"/>
      <c r="C175" s="8"/>
      <c r="D175" s="8"/>
      <c r="E175" s="8"/>
      <c r="F175" s="8"/>
      <c r="G175" s="10"/>
      <c r="H175" s="10"/>
      <c r="I175" s="8"/>
      <c r="J175" s="8"/>
      <c r="K175" s="8"/>
      <c r="L175" s="8"/>
      <c r="M175" s="8"/>
      <c r="N175" s="8"/>
      <c r="O175" s="8"/>
    </row>
    <row r="176" spans="1:12" ht="11.25">
      <c r="A176" s="8"/>
      <c r="B176" s="8"/>
      <c r="C176" s="8"/>
      <c r="D176" s="8"/>
      <c r="E176" s="8"/>
      <c r="F176" s="8"/>
      <c r="G176" s="10"/>
      <c r="H176" s="10"/>
      <c r="I176" s="8"/>
      <c r="J176" s="8"/>
      <c r="K176" s="8"/>
      <c r="L176" s="8"/>
    </row>
    <row r="177" spans="1:15" ht="11.25">
      <c r="A177" s="8"/>
      <c r="B177" s="8"/>
      <c r="C177" s="8"/>
      <c r="D177" s="8"/>
      <c r="E177" s="8"/>
      <c r="F177" s="8"/>
      <c r="G177" s="10"/>
      <c r="H177" s="10"/>
      <c r="I177" s="8"/>
      <c r="J177" s="8"/>
      <c r="K177" s="8"/>
      <c r="L177" s="8"/>
      <c r="M177" s="8"/>
      <c r="N177" s="8"/>
      <c r="O177" s="8"/>
    </row>
    <row r="178" ht="11.25">
      <c r="B178" s="2" t="s">
        <v>75</v>
      </c>
    </row>
    <row r="179" spans="1:35" ht="11.25">
      <c r="A179" s="9">
        <v>1</v>
      </c>
      <c r="B179" s="9" t="s">
        <v>5</v>
      </c>
      <c r="C179" s="9">
        <v>1</v>
      </c>
      <c r="D179" s="9" t="s">
        <v>4</v>
      </c>
      <c r="E179" s="9">
        <v>0</v>
      </c>
      <c r="F179" s="9" t="s">
        <v>14</v>
      </c>
      <c r="G179" s="11">
        <v>39066</v>
      </c>
      <c r="H179" s="11">
        <v>39033</v>
      </c>
      <c r="I179" s="9">
        <v>20500</v>
      </c>
      <c r="J179" s="9" t="s">
        <v>46</v>
      </c>
      <c r="K179" s="9">
        <v>12</v>
      </c>
      <c r="L179" s="9" t="s">
        <v>46</v>
      </c>
      <c r="N179" s="2" t="s">
        <v>73</v>
      </c>
      <c r="P179" s="2" t="s">
        <v>78</v>
      </c>
      <c r="Q179" s="2">
        <v>14000</v>
      </c>
      <c r="R179" s="2">
        <v>17000</v>
      </c>
      <c r="S179" s="2">
        <v>18200</v>
      </c>
      <c r="T179" s="2">
        <v>19400</v>
      </c>
      <c r="U179" s="2">
        <v>20600</v>
      </c>
      <c r="V179" s="2">
        <v>21800</v>
      </c>
      <c r="W179" s="2">
        <v>23000</v>
      </c>
      <c r="X179" s="2">
        <v>26000</v>
      </c>
      <c r="AA179" s="2" t="s">
        <v>78</v>
      </c>
      <c r="AB179" s="2">
        <v>14000</v>
      </c>
      <c r="AC179" s="2">
        <v>17000</v>
      </c>
      <c r="AD179" s="2">
        <v>18200</v>
      </c>
      <c r="AE179" s="2">
        <v>19400</v>
      </c>
      <c r="AF179" s="2">
        <v>20600</v>
      </c>
      <c r="AG179" s="2">
        <v>21800</v>
      </c>
      <c r="AH179" s="2">
        <v>23000</v>
      </c>
      <c r="AI179" s="2">
        <v>26000</v>
      </c>
    </row>
    <row r="180" spans="1:34" ht="11.25">
      <c r="A180" s="9"/>
      <c r="B180" s="9"/>
      <c r="C180" s="9"/>
      <c r="D180" s="9"/>
      <c r="E180" s="9"/>
      <c r="F180" s="9"/>
      <c r="G180" s="11"/>
      <c r="H180" s="11"/>
      <c r="I180" s="9"/>
      <c r="J180" s="9"/>
      <c r="K180" s="9"/>
      <c r="L180" s="9"/>
      <c r="N180" s="2">
        <v>0</v>
      </c>
      <c r="P180" s="2" t="s">
        <v>79</v>
      </c>
      <c r="Q180" s="2">
        <v>0.4072479468989476</v>
      </c>
      <c r="R180" s="2">
        <v>252.5552880944715</v>
      </c>
      <c r="S180" s="2">
        <v>1212.193679759736</v>
      </c>
      <c r="T180" s="2">
        <v>4180.380548888152</v>
      </c>
      <c r="U180" s="2">
        <v>10321.973169472738</v>
      </c>
      <c r="V180" s="2">
        <v>19599.626659599133</v>
      </c>
      <c r="W180" s="2">
        <v>31333.721146848402</v>
      </c>
      <c r="X180" s="2">
        <v>65627.0531430691</v>
      </c>
      <c r="AA180" s="2" t="s">
        <v>80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</row>
    <row r="181" spans="1:12" ht="11.25">
      <c r="A181" s="9"/>
      <c r="B181" s="9"/>
      <c r="C181" s="9"/>
      <c r="D181" s="9"/>
      <c r="E181" s="9"/>
      <c r="F181" s="9"/>
      <c r="G181" s="11"/>
      <c r="H181" s="11"/>
      <c r="I181" s="9"/>
      <c r="J181" s="9"/>
      <c r="K181" s="9"/>
      <c r="L181" s="9"/>
    </row>
    <row r="183" spans="1:35" ht="11.25">
      <c r="A183" s="9">
        <v>1</v>
      </c>
      <c r="B183" s="9" t="s">
        <v>5</v>
      </c>
      <c r="C183" s="9">
        <v>1</v>
      </c>
      <c r="D183" s="9" t="s">
        <v>4</v>
      </c>
      <c r="E183" s="9">
        <v>0</v>
      </c>
      <c r="F183" s="9" t="s">
        <v>14</v>
      </c>
      <c r="G183" s="11">
        <v>39066</v>
      </c>
      <c r="H183" s="11">
        <v>39033</v>
      </c>
      <c r="I183" s="9">
        <v>20500</v>
      </c>
      <c r="J183" s="9" t="s">
        <v>46</v>
      </c>
      <c r="K183" s="9">
        <v>-12</v>
      </c>
      <c r="L183" s="9" t="s">
        <v>46</v>
      </c>
      <c r="N183" s="2" t="s">
        <v>73</v>
      </c>
      <c r="P183" s="2" t="s">
        <v>78</v>
      </c>
      <c r="Q183" s="2">
        <v>14000</v>
      </c>
      <c r="R183" s="2">
        <v>17000</v>
      </c>
      <c r="S183" s="2">
        <v>18200</v>
      </c>
      <c r="T183" s="2">
        <v>19400</v>
      </c>
      <c r="U183" s="2">
        <v>20600</v>
      </c>
      <c r="V183" s="2">
        <v>21800</v>
      </c>
      <c r="W183" s="2">
        <v>23000</v>
      </c>
      <c r="X183" s="2">
        <v>26000</v>
      </c>
      <c r="AA183" s="2" t="s">
        <v>78</v>
      </c>
      <c r="AB183" s="2">
        <v>14000</v>
      </c>
      <c r="AC183" s="2">
        <v>17000</v>
      </c>
      <c r="AD183" s="2">
        <v>18200</v>
      </c>
      <c r="AE183" s="2">
        <v>19400</v>
      </c>
      <c r="AF183" s="2">
        <v>20600</v>
      </c>
      <c r="AG183" s="2">
        <v>21800</v>
      </c>
      <c r="AH183" s="2">
        <v>23000</v>
      </c>
      <c r="AI183" s="2">
        <v>26000</v>
      </c>
    </row>
    <row r="184" spans="1:34" ht="11.25">
      <c r="A184" s="9"/>
      <c r="B184" s="9"/>
      <c r="C184" s="9"/>
      <c r="D184" s="9"/>
      <c r="E184" s="9"/>
      <c r="F184" s="9"/>
      <c r="G184" s="11"/>
      <c r="H184" s="11"/>
      <c r="I184" s="9"/>
      <c r="J184" s="9"/>
      <c r="K184" s="9"/>
      <c r="L184" s="9"/>
      <c r="N184" s="2">
        <v>-38946.838222900886</v>
      </c>
      <c r="P184" s="2" t="s">
        <v>79</v>
      </c>
      <c r="Q184" s="2">
        <v>-396.37516081239244</v>
      </c>
      <c r="R184" s="2">
        <v>-4158.612079424286</v>
      </c>
      <c r="S184" s="2">
        <v>-7764.500598280127</v>
      </c>
      <c r="T184" s="2">
        <v>-12978.848629987617</v>
      </c>
      <c r="U184" s="2">
        <v>-19990.98648564578</v>
      </c>
      <c r="V184" s="2">
        <v>-28718.00892891697</v>
      </c>
      <c r="W184" s="2">
        <v>-38946.838222900886</v>
      </c>
      <c r="X184" s="2">
        <v>-69254.63306233076</v>
      </c>
      <c r="AA184" s="2" t="s">
        <v>80</v>
      </c>
      <c r="AC184" s="2">
        <v>-4158.612079424286</v>
      </c>
      <c r="AD184" s="2">
        <v>-7764.500598280127</v>
      </c>
      <c r="AE184" s="2">
        <v>-12978.848629987617</v>
      </c>
      <c r="AF184" s="2">
        <v>-19990.98648564578</v>
      </c>
      <c r="AG184" s="2">
        <v>-28718.00892891697</v>
      </c>
      <c r="AH184" s="2">
        <v>-38946.838222900886</v>
      </c>
    </row>
    <row r="185" spans="1:12" ht="11.25">
      <c r="A185" s="9"/>
      <c r="B185" s="9"/>
      <c r="C185" s="9"/>
      <c r="D185" s="9"/>
      <c r="E185" s="9"/>
      <c r="F185" s="9"/>
      <c r="G185" s="11"/>
      <c r="H185" s="11"/>
      <c r="I185" s="9"/>
      <c r="J185" s="9"/>
      <c r="K185" s="9"/>
      <c r="L185" s="9"/>
    </row>
    <row r="187" spans="1:35" ht="11.25">
      <c r="A187" s="9">
        <v>1</v>
      </c>
      <c r="B187" s="9" t="s">
        <v>5</v>
      </c>
      <c r="C187" s="9">
        <v>1</v>
      </c>
      <c r="D187" s="9" t="s">
        <v>4</v>
      </c>
      <c r="E187" s="9">
        <v>1</v>
      </c>
      <c r="F187" s="9" t="s">
        <v>14</v>
      </c>
      <c r="G187" s="11">
        <v>39066</v>
      </c>
      <c r="H187" s="11">
        <v>39033</v>
      </c>
      <c r="I187" s="9">
        <v>20500</v>
      </c>
      <c r="J187" s="9" t="s">
        <v>46</v>
      </c>
      <c r="K187" s="9">
        <v>12</v>
      </c>
      <c r="L187" s="9" t="s">
        <v>46</v>
      </c>
      <c r="N187" s="2" t="s">
        <v>73</v>
      </c>
      <c r="P187" s="2" t="s">
        <v>78</v>
      </c>
      <c r="Q187" s="2">
        <v>14000</v>
      </c>
      <c r="R187" s="2">
        <v>17000</v>
      </c>
      <c r="S187" s="2">
        <v>18200</v>
      </c>
      <c r="T187" s="2">
        <v>19400</v>
      </c>
      <c r="U187" s="2">
        <v>20600</v>
      </c>
      <c r="V187" s="2">
        <v>21800</v>
      </c>
      <c r="W187" s="2">
        <v>23000</v>
      </c>
      <c r="X187" s="2">
        <v>26000</v>
      </c>
      <c r="AA187" s="2" t="s">
        <v>78</v>
      </c>
      <c r="AB187" s="2">
        <v>14000</v>
      </c>
      <c r="AC187" s="2">
        <v>17000</v>
      </c>
      <c r="AD187" s="2">
        <v>18200</v>
      </c>
      <c r="AE187" s="2">
        <v>19400</v>
      </c>
      <c r="AF187" s="2">
        <v>20600</v>
      </c>
      <c r="AG187" s="2">
        <v>21800</v>
      </c>
      <c r="AH187" s="2">
        <v>23000</v>
      </c>
      <c r="AI187" s="2">
        <v>26000</v>
      </c>
    </row>
    <row r="188" spans="1:34" ht="11.25">
      <c r="A188" s="9"/>
      <c r="B188" s="9"/>
      <c r="C188" s="9"/>
      <c r="D188" s="9"/>
      <c r="E188" s="9"/>
      <c r="F188" s="9"/>
      <c r="G188" s="11"/>
      <c r="H188" s="11"/>
      <c r="I188" s="9"/>
      <c r="J188" s="9"/>
      <c r="K188" s="9"/>
      <c r="L188" s="9"/>
      <c r="N188" s="2">
        <v>0</v>
      </c>
      <c r="P188" s="2" t="s">
        <v>79</v>
      </c>
      <c r="Q188" s="2">
        <v>77520.59157836293</v>
      </c>
      <c r="R188" s="2">
        <v>41845.71105361989</v>
      </c>
      <c r="S188" s="2">
        <v>28615.50530601058</v>
      </c>
      <c r="T188" s="2">
        <v>17380.38054888815</v>
      </c>
      <c r="U188" s="2">
        <v>9121.973169472738</v>
      </c>
      <c r="V188" s="2">
        <v>3999.626659599133</v>
      </c>
      <c r="W188" s="2">
        <v>1453.3797474143576</v>
      </c>
      <c r="X188" s="2">
        <v>79.24356477757101</v>
      </c>
      <c r="AA188" s="2" t="s">
        <v>80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</row>
    <row r="189" spans="1:12" ht="11.25">
      <c r="A189" s="9"/>
      <c r="B189" s="9"/>
      <c r="C189" s="9"/>
      <c r="D189" s="9"/>
      <c r="E189" s="9"/>
      <c r="F189" s="9"/>
      <c r="G189" s="11"/>
      <c r="H189" s="11"/>
      <c r="I189" s="9"/>
      <c r="J189" s="9"/>
      <c r="K189" s="9"/>
      <c r="L189" s="9"/>
    </row>
    <row r="191" spans="1:35" ht="11.25">
      <c r="A191" s="9">
        <v>1</v>
      </c>
      <c r="B191" s="9" t="s">
        <v>5</v>
      </c>
      <c r="C191" s="9">
        <v>1</v>
      </c>
      <c r="D191" s="9" t="s">
        <v>4</v>
      </c>
      <c r="E191" s="9">
        <v>1</v>
      </c>
      <c r="F191" s="9" t="s">
        <v>14</v>
      </c>
      <c r="G191" s="11">
        <v>39066</v>
      </c>
      <c r="H191" s="11">
        <v>39033</v>
      </c>
      <c r="I191" s="9">
        <v>20500</v>
      </c>
      <c r="J191" s="9" t="s">
        <v>46</v>
      </c>
      <c r="K191" s="9">
        <v>-12</v>
      </c>
      <c r="L191" s="9" t="s">
        <v>46</v>
      </c>
      <c r="N191" s="2" t="s">
        <v>73</v>
      </c>
      <c r="P191" s="2" t="s">
        <v>78</v>
      </c>
      <c r="Q191" s="2">
        <v>14000</v>
      </c>
      <c r="R191" s="2">
        <v>17000</v>
      </c>
      <c r="S191" s="2">
        <v>18200</v>
      </c>
      <c r="T191" s="2">
        <v>19400</v>
      </c>
      <c r="U191" s="2">
        <v>20600</v>
      </c>
      <c r="V191" s="2">
        <v>21800</v>
      </c>
      <c r="W191" s="2">
        <v>23000</v>
      </c>
      <c r="X191" s="2">
        <v>26000</v>
      </c>
      <c r="AA191" s="2" t="s">
        <v>78</v>
      </c>
      <c r="AB191" s="2">
        <v>14000</v>
      </c>
      <c r="AC191" s="2">
        <v>17000</v>
      </c>
      <c r="AD191" s="2">
        <v>18200</v>
      </c>
      <c r="AE191" s="2">
        <v>19400</v>
      </c>
      <c r="AF191" s="2">
        <v>20600</v>
      </c>
      <c r="AG191" s="2">
        <v>21800</v>
      </c>
      <c r="AH191" s="2">
        <v>23000</v>
      </c>
      <c r="AI191" s="2">
        <v>26000</v>
      </c>
    </row>
    <row r="192" spans="1:34" ht="11.25">
      <c r="A192" s="9"/>
      <c r="B192" s="9"/>
      <c r="C192" s="9"/>
      <c r="D192" s="9"/>
      <c r="E192" s="9"/>
      <c r="F192" s="9"/>
      <c r="G192" s="11"/>
      <c r="H192" s="11"/>
      <c r="I192" s="9"/>
      <c r="J192" s="9"/>
      <c r="K192" s="9"/>
      <c r="L192" s="9"/>
      <c r="N192" s="2">
        <v>-46251.5768070012</v>
      </c>
      <c r="P192" s="2" t="s">
        <v>79</v>
      </c>
      <c r="Q192" s="2">
        <v>-78827.74656135181</v>
      </c>
      <c r="R192" s="2">
        <v>-46251.5768070012</v>
      </c>
      <c r="S192" s="2">
        <v>-35364.50059828012</v>
      </c>
      <c r="T192" s="2">
        <v>-26178.848629987617</v>
      </c>
      <c r="U192" s="2">
        <v>-18790.98648564578</v>
      </c>
      <c r="V192" s="2">
        <v>-13118.00892891697</v>
      </c>
      <c r="W192" s="2">
        <v>-8946.838222900886</v>
      </c>
      <c r="X192" s="2">
        <v>-3118.822996657138</v>
      </c>
      <c r="AA192" s="2" t="s">
        <v>80</v>
      </c>
      <c r="AC192" s="2">
        <v>-46251.5768070012</v>
      </c>
      <c r="AD192" s="2">
        <v>-35364.50059828012</v>
      </c>
      <c r="AE192" s="2">
        <v>-26178.848629987617</v>
      </c>
      <c r="AF192" s="2">
        <v>-18790.98648564578</v>
      </c>
      <c r="AG192" s="2">
        <v>-13118.00892891697</v>
      </c>
      <c r="AH192" s="2">
        <v>-8946.838222900886</v>
      </c>
    </row>
    <row r="193" spans="1:12" ht="11.25">
      <c r="A193" s="9"/>
      <c r="B193" s="9"/>
      <c r="C193" s="9"/>
      <c r="D193" s="9"/>
      <c r="E193" s="9"/>
      <c r="F193" s="9"/>
      <c r="G193" s="11"/>
      <c r="H193" s="11"/>
      <c r="I193" s="9"/>
      <c r="J193" s="9"/>
      <c r="K193" s="9"/>
      <c r="L193" s="9"/>
    </row>
    <row r="195" spans="1:35" ht="11.25">
      <c r="A195" s="9">
        <v>1</v>
      </c>
      <c r="B195" s="9" t="s">
        <v>5</v>
      </c>
      <c r="C195" s="9">
        <v>1</v>
      </c>
      <c r="D195" s="9" t="s">
        <v>4</v>
      </c>
      <c r="E195" s="9">
        <v>0</v>
      </c>
      <c r="F195" s="9" t="s">
        <v>14</v>
      </c>
      <c r="G195" s="11">
        <v>39066</v>
      </c>
      <c r="H195" s="11">
        <v>39033</v>
      </c>
      <c r="I195" s="9">
        <v>20500</v>
      </c>
      <c r="J195" s="9">
        <v>1</v>
      </c>
      <c r="K195" s="9">
        <v>12</v>
      </c>
      <c r="L195" s="9">
        <v>2000</v>
      </c>
      <c r="N195" s="2" t="s">
        <v>73</v>
      </c>
      <c r="P195" s="2" t="s">
        <v>78</v>
      </c>
      <c r="Q195" s="2">
        <v>14000</v>
      </c>
      <c r="R195" s="2">
        <v>17000</v>
      </c>
      <c r="S195" s="2">
        <v>18200</v>
      </c>
      <c r="T195" s="2">
        <v>19400</v>
      </c>
      <c r="U195" s="2">
        <v>20600</v>
      </c>
      <c r="V195" s="2">
        <v>21800</v>
      </c>
      <c r="W195" s="2">
        <v>23000</v>
      </c>
      <c r="X195" s="2">
        <v>26000</v>
      </c>
      <c r="AA195" s="2" t="s">
        <v>78</v>
      </c>
      <c r="AB195" s="2">
        <v>14000</v>
      </c>
      <c r="AC195" s="2">
        <v>17000</v>
      </c>
      <c r="AD195" s="2">
        <v>18200</v>
      </c>
      <c r="AE195" s="2">
        <v>19400</v>
      </c>
      <c r="AF195" s="2">
        <v>20600</v>
      </c>
      <c r="AG195" s="2">
        <v>21800</v>
      </c>
      <c r="AH195" s="2">
        <v>23000</v>
      </c>
      <c r="AI195" s="2">
        <v>26000</v>
      </c>
    </row>
    <row r="196" spans="1:34" ht="11.25">
      <c r="A196" s="9"/>
      <c r="B196" s="9"/>
      <c r="C196" s="9"/>
      <c r="D196" s="9"/>
      <c r="E196" s="9"/>
      <c r="F196" s="9"/>
      <c r="G196" s="11"/>
      <c r="H196" s="11"/>
      <c r="I196" s="9"/>
      <c r="J196" s="9"/>
      <c r="K196" s="9"/>
      <c r="L196" s="9"/>
      <c r="N196" s="2">
        <v>-23747.44471190553</v>
      </c>
      <c r="P196" s="2" t="s">
        <v>79</v>
      </c>
      <c r="Q196" s="2">
        <v>-23999.5927520531</v>
      </c>
      <c r="R196" s="2">
        <v>-23747.44471190553</v>
      </c>
      <c r="S196" s="2">
        <v>-22787.806320240263</v>
      </c>
      <c r="T196" s="2">
        <v>-19819.61945111185</v>
      </c>
      <c r="U196" s="2">
        <v>-13678.026830527262</v>
      </c>
      <c r="V196" s="2">
        <v>-4400.373340400867</v>
      </c>
      <c r="W196" s="2">
        <v>0</v>
      </c>
      <c r="X196" s="2">
        <v>0</v>
      </c>
      <c r="AA196" s="2" t="s">
        <v>80</v>
      </c>
      <c r="AC196" s="2">
        <v>-23747.44471190553</v>
      </c>
      <c r="AD196" s="2">
        <v>-22787.806320240263</v>
      </c>
      <c r="AE196" s="2">
        <v>-19819.61945111185</v>
      </c>
      <c r="AF196" s="2">
        <v>-13678.026830527262</v>
      </c>
      <c r="AG196" s="2">
        <v>-4400.373340400867</v>
      </c>
      <c r="AH196" s="2">
        <v>0</v>
      </c>
    </row>
    <row r="197" spans="1:12" ht="11.25">
      <c r="A197" s="9"/>
      <c r="B197" s="9"/>
      <c r="C197" s="9"/>
      <c r="D197" s="9"/>
      <c r="E197" s="9"/>
      <c r="F197" s="9"/>
      <c r="G197" s="11"/>
      <c r="H197" s="11"/>
      <c r="I197" s="9"/>
      <c r="J197" s="9"/>
      <c r="K197" s="9"/>
      <c r="L197" s="9"/>
    </row>
    <row r="199" spans="1:35" ht="11.25">
      <c r="A199" s="9">
        <v>1</v>
      </c>
      <c r="B199" s="9" t="s">
        <v>5</v>
      </c>
      <c r="C199" s="9">
        <v>1</v>
      </c>
      <c r="D199" s="9" t="s">
        <v>4</v>
      </c>
      <c r="E199" s="9">
        <v>0</v>
      </c>
      <c r="F199" s="9" t="s">
        <v>14</v>
      </c>
      <c r="G199" s="11">
        <v>39066</v>
      </c>
      <c r="H199" s="11">
        <v>39033</v>
      </c>
      <c r="I199" s="9">
        <v>20500</v>
      </c>
      <c r="J199" s="9">
        <v>1</v>
      </c>
      <c r="K199" s="9">
        <v>-12</v>
      </c>
      <c r="L199" s="9">
        <v>2000</v>
      </c>
      <c r="N199" s="2" t="s">
        <v>73</v>
      </c>
      <c r="P199" s="2" t="s">
        <v>78</v>
      </c>
      <c r="Q199" s="2">
        <v>14000</v>
      </c>
      <c r="R199" s="2">
        <v>17000</v>
      </c>
      <c r="S199" s="2">
        <v>18200</v>
      </c>
      <c r="T199" s="2">
        <v>19400</v>
      </c>
      <c r="U199" s="2">
        <v>20600</v>
      </c>
      <c r="V199" s="2">
        <v>21800</v>
      </c>
      <c r="W199" s="2">
        <v>23000</v>
      </c>
      <c r="X199" s="2">
        <v>26000</v>
      </c>
      <c r="AA199" s="2" t="s">
        <v>78</v>
      </c>
      <c r="AB199" s="2">
        <v>14000</v>
      </c>
      <c r="AC199" s="2">
        <v>17000</v>
      </c>
      <c r="AD199" s="2">
        <v>18200</v>
      </c>
      <c r="AE199" s="2">
        <v>19400</v>
      </c>
      <c r="AF199" s="2">
        <v>20600</v>
      </c>
      <c r="AG199" s="2">
        <v>21800</v>
      </c>
      <c r="AH199" s="2">
        <v>23000</v>
      </c>
      <c r="AI199" s="2">
        <v>26000</v>
      </c>
    </row>
    <row r="200" spans="1:34" ht="11.25">
      <c r="A200" s="9"/>
      <c r="B200" s="9"/>
      <c r="C200" s="9"/>
      <c r="D200" s="9"/>
      <c r="E200" s="9"/>
      <c r="F200" s="9"/>
      <c r="G200" s="11"/>
      <c r="H200" s="11"/>
      <c r="I200" s="9"/>
      <c r="J200" s="9"/>
      <c r="K200" s="9"/>
      <c r="L200" s="9"/>
      <c r="N200" s="2">
        <v>-14946.838222900886</v>
      </c>
      <c r="P200" s="2" t="s">
        <v>79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-4718.00892891697</v>
      </c>
      <c r="W200" s="2">
        <v>-14946.838222900886</v>
      </c>
      <c r="X200" s="2">
        <v>-45254.63306233076</v>
      </c>
      <c r="AA200" s="2" t="s">
        <v>80</v>
      </c>
      <c r="AC200" s="2">
        <v>0</v>
      </c>
      <c r="AD200" s="2">
        <v>0</v>
      </c>
      <c r="AE200" s="2">
        <v>0</v>
      </c>
      <c r="AF200" s="2">
        <v>0</v>
      </c>
      <c r="AG200" s="2">
        <v>-4718.00892891697</v>
      </c>
      <c r="AH200" s="2">
        <v>-14946.838222900886</v>
      </c>
    </row>
    <row r="201" spans="1:12" ht="11.25">
      <c r="A201" s="9"/>
      <c r="B201" s="9"/>
      <c r="C201" s="9"/>
      <c r="D201" s="9"/>
      <c r="E201" s="9"/>
      <c r="F201" s="9"/>
      <c r="G201" s="11"/>
      <c r="H201" s="11"/>
      <c r="I201" s="9"/>
      <c r="J201" s="9"/>
      <c r="K201" s="9"/>
      <c r="L201" s="9"/>
    </row>
    <row r="203" spans="1:35" ht="11.25">
      <c r="A203" s="9">
        <v>1</v>
      </c>
      <c r="B203" s="9" t="s">
        <v>5</v>
      </c>
      <c r="C203" s="9">
        <v>1</v>
      </c>
      <c r="D203" s="9" t="s">
        <v>4</v>
      </c>
      <c r="E203" s="9">
        <v>1</v>
      </c>
      <c r="F203" s="9" t="s">
        <v>14</v>
      </c>
      <c r="G203" s="11">
        <v>39066</v>
      </c>
      <c r="H203" s="11">
        <v>39033</v>
      </c>
      <c r="I203" s="9">
        <v>20500</v>
      </c>
      <c r="J203" s="9">
        <v>1</v>
      </c>
      <c r="K203" s="9">
        <v>12</v>
      </c>
      <c r="L203" s="9">
        <v>2000</v>
      </c>
      <c r="N203" s="2" t="s">
        <v>73</v>
      </c>
      <c r="P203" s="2" t="s">
        <v>78</v>
      </c>
      <c r="Q203" s="2">
        <v>14000</v>
      </c>
      <c r="R203" s="2">
        <v>17000</v>
      </c>
      <c r="S203" s="2">
        <v>18200</v>
      </c>
      <c r="T203" s="2">
        <v>19400</v>
      </c>
      <c r="U203" s="2">
        <v>20600</v>
      </c>
      <c r="V203" s="2">
        <v>21800</v>
      </c>
      <c r="W203" s="2">
        <v>23000</v>
      </c>
      <c r="X203" s="2">
        <v>26000</v>
      </c>
      <c r="AA203" s="2" t="s">
        <v>78</v>
      </c>
      <c r="AB203" s="2">
        <v>14000</v>
      </c>
      <c r="AC203" s="2">
        <v>17000</v>
      </c>
      <c r="AD203" s="2">
        <v>18200</v>
      </c>
      <c r="AE203" s="2">
        <v>19400</v>
      </c>
      <c r="AF203" s="2">
        <v>20600</v>
      </c>
      <c r="AG203" s="2">
        <v>21800</v>
      </c>
      <c r="AH203" s="2">
        <v>23000</v>
      </c>
      <c r="AI203" s="2">
        <v>26000</v>
      </c>
    </row>
    <row r="204" spans="1:34" ht="11.25">
      <c r="A204" s="9"/>
      <c r="B204" s="9"/>
      <c r="C204" s="9"/>
      <c r="D204" s="9"/>
      <c r="E204" s="9"/>
      <c r="F204" s="9"/>
      <c r="G204" s="11"/>
      <c r="H204" s="11"/>
      <c r="I204" s="9"/>
      <c r="J204" s="9"/>
      <c r="K204" s="9"/>
      <c r="L204" s="9"/>
      <c r="N204" s="2">
        <v>-22546.620252585642</v>
      </c>
      <c r="P204" s="2" t="s">
        <v>79</v>
      </c>
      <c r="Q204" s="2">
        <v>0</v>
      </c>
      <c r="R204" s="2">
        <v>0</v>
      </c>
      <c r="S204" s="2">
        <v>0</v>
      </c>
      <c r="T204" s="2">
        <v>-6619.619451111848</v>
      </c>
      <c r="U204" s="2">
        <v>-14878.026830527262</v>
      </c>
      <c r="V204" s="2">
        <v>-20000.373340400867</v>
      </c>
      <c r="W204" s="2">
        <v>-22546.620252585642</v>
      </c>
      <c r="X204" s="2">
        <v>-23920.75643522243</v>
      </c>
      <c r="AA204" s="2" t="s">
        <v>80</v>
      </c>
      <c r="AC204" s="2">
        <v>0</v>
      </c>
      <c r="AD204" s="2">
        <v>0</v>
      </c>
      <c r="AE204" s="2">
        <v>-6619.619451111848</v>
      </c>
      <c r="AF204" s="2">
        <v>-14878.026830527262</v>
      </c>
      <c r="AG204" s="2">
        <v>-20000.373340400867</v>
      </c>
      <c r="AH204" s="2">
        <v>-22546.620252585642</v>
      </c>
    </row>
    <row r="205" spans="1:12" ht="11.25">
      <c r="A205" s="9"/>
      <c r="B205" s="9"/>
      <c r="C205" s="9"/>
      <c r="D205" s="9"/>
      <c r="E205" s="9"/>
      <c r="F205" s="9"/>
      <c r="G205" s="11"/>
      <c r="H205" s="11"/>
      <c r="I205" s="9"/>
      <c r="J205" s="9"/>
      <c r="K205" s="9"/>
      <c r="L205" s="9"/>
    </row>
    <row r="207" spans="1:35" ht="11.25">
      <c r="A207" s="9">
        <v>1</v>
      </c>
      <c r="B207" s="9" t="s">
        <v>5</v>
      </c>
      <c r="C207" s="9">
        <v>1</v>
      </c>
      <c r="D207" s="9" t="s">
        <v>4</v>
      </c>
      <c r="E207" s="9">
        <v>1</v>
      </c>
      <c r="F207" s="9" t="s">
        <v>14</v>
      </c>
      <c r="G207" s="11">
        <v>39066</v>
      </c>
      <c r="H207" s="11">
        <v>39033</v>
      </c>
      <c r="I207" s="9">
        <v>20500</v>
      </c>
      <c r="J207" s="9">
        <v>1</v>
      </c>
      <c r="K207" s="9">
        <v>-12</v>
      </c>
      <c r="L207" s="9">
        <v>2000</v>
      </c>
      <c r="N207" s="2" t="s">
        <v>73</v>
      </c>
      <c r="P207" s="2" t="s">
        <v>78</v>
      </c>
      <c r="Q207" s="2">
        <v>14000</v>
      </c>
      <c r="R207" s="2">
        <v>17000</v>
      </c>
      <c r="S207" s="2">
        <v>18200</v>
      </c>
      <c r="T207" s="2">
        <v>19400</v>
      </c>
      <c r="U207" s="2">
        <v>20600</v>
      </c>
      <c r="V207" s="2">
        <v>21800</v>
      </c>
      <c r="W207" s="2">
        <v>23000</v>
      </c>
      <c r="X207" s="2">
        <v>26000</v>
      </c>
      <c r="AA207" s="2" t="s">
        <v>78</v>
      </c>
      <c r="AB207" s="2">
        <v>14000</v>
      </c>
      <c r="AC207" s="2">
        <v>17000</v>
      </c>
      <c r="AD207" s="2">
        <v>18200</v>
      </c>
      <c r="AE207" s="2">
        <v>19400</v>
      </c>
      <c r="AF207" s="2">
        <v>20600</v>
      </c>
      <c r="AG207" s="2">
        <v>21800</v>
      </c>
      <c r="AH207" s="2">
        <v>23000</v>
      </c>
      <c r="AI207" s="2">
        <v>26000</v>
      </c>
    </row>
    <row r="208" spans="1:34" ht="11.25">
      <c r="A208" s="9"/>
      <c r="B208" s="9"/>
      <c r="C208" s="9"/>
      <c r="D208" s="9"/>
      <c r="E208" s="9"/>
      <c r="F208" s="9"/>
      <c r="G208" s="11"/>
      <c r="H208" s="11"/>
      <c r="I208" s="9"/>
      <c r="J208" s="9"/>
      <c r="K208" s="9"/>
      <c r="L208" s="9"/>
      <c r="N208" s="2">
        <v>-22251.576807001198</v>
      </c>
      <c r="P208" s="2" t="s">
        <v>79</v>
      </c>
      <c r="Q208" s="2">
        <v>-54827.74656135181</v>
      </c>
      <c r="R208" s="2">
        <v>-22251.576807001198</v>
      </c>
      <c r="S208" s="2">
        <v>-11364.500598280127</v>
      </c>
      <c r="T208" s="2">
        <v>-2178.8486299876167</v>
      </c>
      <c r="U208" s="2">
        <v>0</v>
      </c>
      <c r="V208" s="2">
        <v>0</v>
      </c>
      <c r="W208" s="2">
        <v>0</v>
      </c>
      <c r="X208" s="2">
        <v>0</v>
      </c>
      <c r="AA208" s="2" t="s">
        <v>80</v>
      </c>
      <c r="AC208" s="2">
        <v>-22251.576807001198</v>
      </c>
      <c r="AD208" s="2">
        <v>-11364.500598280127</v>
      </c>
      <c r="AE208" s="2">
        <v>-2178.8486299876167</v>
      </c>
      <c r="AF208" s="2">
        <v>0</v>
      </c>
      <c r="AG208" s="2">
        <v>0</v>
      </c>
      <c r="AH208" s="2">
        <v>0</v>
      </c>
    </row>
    <row r="209" spans="1:12" ht="11.25">
      <c r="A209" s="9"/>
      <c r="B209" s="9"/>
      <c r="C209" s="9"/>
      <c r="D209" s="9"/>
      <c r="E209" s="9"/>
      <c r="F209" s="9"/>
      <c r="G209" s="11"/>
      <c r="H209" s="11"/>
      <c r="I209" s="9"/>
      <c r="J209" s="9"/>
      <c r="K209" s="9"/>
      <c r="L209" s="9"/>
    </row>
    <row r="211" spans="1:35" ht="11.25">
      <c r="A211" s="9">
        <v>1</v>
      </c>
      <c r="B211" s="9" t="s">
        <v>5</v>
      </c>
      <c r="C211" s="9">
        <v>1</v>
      </c>
      <c r="D211" s="9" t="s">
        <v>4</v>
      </c>
      <c r="E211" s="9">
        <v>0</v>
      </c>
      <c r="F211" s="9" t="s">
        <v>14</v>
      </c>
      <c r="G211" s="11">
        <v>39066</v>
      </c>
      <c r="H211" s="11">
        <v>39033</v>
      </c>
      <c r="I211" s="9">
        <v>20500</v>
      </c>
      <c r="J211" s="9">
        <v>1</v>
      </c>
      <c r="K211" s="9">
        <v>12</v>
      </c>
      <c r="L211" s="9">
        <v>202</v>
      </c>
      <c r="N211" s="2" t="s">
        <v>73</v>
      </c>
      <c r="P211" s="2" t="s">
        <v>78</v>
      </c>
      <c r="Q211" s="2">
        <v>14000</v>
      </c>
      <c r="R211" s="2">
        <v>17000</v>
      </c>
      <c r="S211" s="2">
        <v>18200</v>
      </c>
      <c r="T211" s="2">
        <v>19400</v>
      </c>
      <c r="U211" s="2">
        <v>20600</v>
      </c>
      <c r="V211" s="2">
        <v>21800</v>
      </c>
      <c r="W211" s="2">
        <v>23000</v>
      </c>
      <c r="X211" s="2">
        <v>26000</v>
      </c>
      <c r="AA211" s="2" t="s">
        <v>78</v>
      </c>
      <c r="AB211" s="2">
        <v>14000</v>
      </c>
      <c r="AC211" s="2">
        <v>17000</v>
      </c>
      <c r="AD211" s="2">
        <v>18200</v>
      </c>
      <c r="AE211" s="2">
        <v>19400</v>
      </c>
      <c r="AF211" s="2">
        <v>20600</v>
      </c>
      <c r="AG211" s="2">
        <v>21800</v>
      </c>
      <c r="AH211" s="2">
        <v>23000</v>
      </c>
      <c r="AI211" s="2">
        <v>26000</v>
      </c>
    </row>
    <row r="212" spans="1:34" ht="11.25">
      <c r="A212" s="9"/>
      <c r="B212" s="9"/>
      <c r="C212" s="9"/>
      <c r="D212" s="9"/>
      <c r="E212" s="9"/>
      <c r="F212" s="9"/>
      <c r="G212" s="11"/>
      <c r="H212" s="11"/>
      <c r="I212" s="9"/>
      <c r="J212" s="9"/>
      <c r="K212" s="9"/>
      <c r="L212" s="9"/>
      <c r="N212" s="2">
        <v>-2171.4447119055285</v>
      </c>
      <c r="P212" s="2" t="s">
        <v>79</v>
      </c>
      <c r="Q212" s="2">
        <v>-2423.592752053101</v>
      </c>
      <c r="R212" s="2">
        <v>-2171.4447119055285</v>
      </c>
      <c r="S212" s="2">
        <v>-1211.806320240264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AA212" s="2" t="s">
        <v>80</v>
      </c>
      <c r="AC212" s="2">
        <v>-2171.4447119055285</v>
      </c>
      <c r="AD212" s="2">
        <v>-1211.806320240264</v>
      </c>
      <c r="AE212" s="2">
        <v>0</v>
      </c>
      <c r="AF212" s="2">
        <v>0</v>
      </c>
      <c r="AG212" s="2">
        <v>0</v>
      </c>
      <c r="AH212" s="2">
        <v>0</v>
      </c>
    </row>
    <row r="213" spans="1:12" ht="11.25">
      <c r="A213" s="9"/>
      <c r="B213" s="9"/>
      <c r="C213" s="9"/>
      <c r="D213" s="9"/>
      <c r="E213" s="9"/>
      <c r="F213" s="9"/>
      <c r="G213" s="11"/>
      <c r="H213" s="11"/>
      <c r="I213" s="9"/>
      <c r="J213" s="9"/>
      <c r="K213" s="9"/>
      <c r="L213" s="9"/>
    </row>
    <row r="215" spans="1:35" ht="11.25">
      <c r="A215" s="9">
        <v>1</v>
      </c>
      <c r="B215" s="9" t="s">
        <v>5</v>
      </c>
      <c r="C215" s="9">
        <v>1</v>
      </c>
      <c r="D215" s="9" t="s">
        <v>4</v>
      </c>
      <c r="E215" s="9">
        <v>0</v>
      </c>
      <c r="F215" s="9" t="s">
        <v>14</v>
      </c>
      <c r="G215" s="11">
        <v>39066</v>
      </c>
      <c r="H215" s="11">
        <v>39033</v>
      </c>
      <c r="I215" s="9">
        <v>20500</v>
      </c>
      <c r="J215" s="9">
        <v>1</v>
      </c>
      <c r="K215" s="9">
        <v>-12</v>
      </c>
      <c r="L215" s="9">
        <v>202</v>
      </c>
      <c r="N215" s="2" t="s">
        <v>73</v>
      </c>
      <c r="P215" s="2" t="s">
        <v>78</v>
      </c>
      <c r="Q215" s="2">
        <v>14000</v>
      </c>
      <c r="R215" s="2">
        <v>17000</v>
      </c>
      <c r="S215" s="2">
        <v>18200</v>
      </c>
      <c r="T215" s="2">
        <v>19400</v>
      </c>
      <c r="U215" s="2">
        <v>20600</v>
      </c>
      <c r="V215" s="2">
        <v>21800</v>
      </c>
      <c r="W215" s="2">
        <v>23000</v>
      </c>
      <c r="X215" s="2">
        <v>26000</v>
      </c>
      <c r="AA215" s="2" t="s">
        <v>78</v>
      </c>
      <c r="AB215" s="2">
        <v>14000</v>
      </c>
      <c r="AC215" s="2">
        <v>17000</v>
      </c>
      <c r="AD215" s="2">
        <v>18200</v>
      </c>
      <c r="AE215" s="2">
        <v>19400</v>
      </c>
      <c r="AF215" s="2">
        <v>20600</v>
      </c>
      <c r="AG215" s="2">
        <v>21800</v>
      </c>
      <c r="AH215" s="2">
        <v>23000</v>
      </c>
      <c r="AI215" s="2">
        <v>26000</v>
      </c>
    </row>
    <row r="216" spans="1:34" ht="11.25">
      <c r="A216" s="9"/>
      <c r="B216" s="9"/>
      <c r="C216" s="9"/>
      <c r="D216" s="9"/>
      <c r="E216" s="9"/>
      <c r="F216" s="9"/>
      <c r="G216" s="11"/>
      <c r="H216" s="11"/>
      <c r="I216" s="9"/>
      <c r="J216" s="9"/>
      <c r="K216" s="9"/>
      <c r="L216" s="9"/>
      <c r="N216" s="2">
        <v>-36522.838222900886</v>
      </c>
      <c r="P216" s="2" t="s">
        <v>79</v>
      </c>
      <c r="Q216" s="2">
        <v>0</v>
      </c>
      <c r="R216" s="2">
        <v>-1734.612079424286</v>
      </c>
      <c r="S216" s="2">
        <v>-5340.500598280127</v>
      </c>
      <c r="T216" s="2">
        <v>-10554.848629987617</v>
      </c>
      <c r="U216" s="2">
        <v>-17566.98648564578</v>
      </c>
      <c r="V216" s="2">
        <v>-26294.00892891697</v>
      </c>
      <c r="W216" s="2">
        <v>-36522.838222900886</v>
      </c>
      <c r="X216" s="2">
        <v>-66830.63306233076</v>
      </c>
      <c r="AA216" s="2" t="s">
        <v>80</v>
      </c>
      <c r="AC216" s="2">
        <v>-1734.612079424286</v>
      </c>
      <c r="AD216" s="2">
        <v>-5340.500598280127</v>
      </c>
      <c r="AE216" s="2">
        <v>-10554.848629987617</v>
      </c>
      <c r="AF216" s="2">
        <v>-17566.98648564578</v>
      </c>
      <c r="AG216" s="2">
        <v>-26294.00892891697</v>
      </c>
      <c r="AH216" s="2">
        <v>-36522.838222900886</v>
      </c>
    </row>
    <row r="217" spans="1:12" ht="11.25">
      <c r="A217" s="9"/>
      <c r="B217" s="9"/>
      <c r="C217" s="9"/>
      <c r="D217" s="9"/>
      <c r="E217" s="9"/>
      <c r="F217" s="9"/>
      <c r="G217" s="11"/>
      <c r="H217" s="11"/>
      <c r="I217" s="9"/>
      <c r="J217" s="9"/>
      <c r="K217" s="9"/>
      <c r="L217" s="9"/>
    </row>
    <row r="219" spans="1:35" ht="11.25">
      <c r="A219" s="9">
        <v>1</v>
      </c>
      <c r="B219" s="9" t="s">
        <v>5</v>
      </c>
      <c r="C219" s="9">
        <v>1</v>
      </c>
      <c r="D219" s="9" t="s">
        <v>4</v>
      </c>
      <c r="E219" s="9">
        <v>1</v>
      </c>
      <c r="F219" s="9" t="s">
        <v>14</v>
      </c>
      <c r="G219" s="11">
        <v>39066</v>
      </c>
      <c r="H219" s="11">
        <v>39033</v>
      </c>
      <c r="I219" s="9">
        <v>20500</v>
      </c>
      <c r="J219" s="9">
        <v>1</v>
      </c>
      <c r="K219" s="9">
        <v>12</v>
      </c>
      <c r="L219" s="9">
        <v>202</v>
      </c>
      <c r="N219" s="2" t="s">
        <v>73</v>
      </c>
      <c r="P219" s="2" t="s">
        <v>78</v>
      </c>
      <c r="Q219" s="2">
        <v>14000</v>
      </c>
      <c r="R219" s="2">
        <v>17000</v>
      </c>
      <c r="S219" s="2">
        <v>18200</v>
      </c>
      <c r="T219" s="2">
        <v>19400</v>
      </c>
      <c r="U219" s="2">
        <v>20600</v>
      </c>
      <c r="V219" s="2">
        <v>21800</v>
      </c>
      <c r="W219" s="2">
        <v>23000</v>
      </c>
      <c r="X219" s="2">
        <v>26000</v>
      </c>
      <c r="AA219" s="2" t="s">
        <v>78</v>
      </c>
      <c r="AB219" s="2">
        <v>14000</v>
      </c>
      <c r="AC219" s="2">
        <v>17000</v>
      </c>
      <c r="AD219" s="2">
        <v>18200</v>
      </c>
      <c r="AE219" s="2">
        <v>19400</v>
      </c>
      <c r="AF219" s="2">
        <v>20600</v>
      </c>
      <c r="AG219" s="2">
        <v>21800</v>
      </c>
      <c r="AH219" s="2">
        <v>23000</v>
      </c>
      <c r="AI219" s="2">
        <v>26000</v>
      </c>
    </row>
    <row r="220" spans="1:34" ht="11.25">
      <c r="A220" s="9"/>
      <c r="B220" s="9"/>
      <c r="C220" s="9"/>
      <c r="D220" s="9"/>
      <c r="E220" s="9"/>
      <c r="F220" s="9"/>
      <c r="G220" s="11"/>
      <c r="H220" s="11"/>
      <c r="I220" s="9"/>
      <c r="J220" s="9"/>
      <c r="K220" s="9"/>
      <c r="L220" s="9"/>
      <c r="N220" s="2">
        <v>-970.6202525856424</v>
      </c>
      <c r="P220" s="2" t="s">
        <v>79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-970.6202525856424</v>
      </c>
      <c r="X220" s="2">
        <v>-2344.756435222429</v>
      </c>
      <c r="AA220" s="2" t="s">
        <v>80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-970.6202525856424</v>
      </c>
    </row>
    <row r="221" spans="1:12" ht="11.25">
      <c r="A221" s="9"/>
      <c r="B221" s="9"/>
      <c r="C221" s="9"/>
      <c r="D221" s="9"/>
      <c r="E221" s="9"/>
      <c r="F221" s="9"/>
      <c r="G221" s="11"/>
      <c r="H221" s="11"/>
      <c r="I221" s="9"/>
      <c r="J221" s="9"/>
      <c r="K221" s="9"/>
      <c r="L221" s="9"/>
    </row>
    <row r="223" spans="1:35" ht="11.25">
      <c r="A223" s="9">
        <v>1</v>
      </c>
      <c r="B223" s="9" t="s">
        <v>5</v>
      </c>
      <c r="C223" s="9">
        <v>1</v>
      </c>
      <c r="D223" s="9" t="s">
        <v>4</v>
      </c>
      <c r="E223" s="9">
        <v>1</v>
      </c>
      <c r="F223" s="9" t="s">
        <v>14</v>
      </c>
      <c r="G223" s="11">
        <v>39066</v>
      </c>
      <c r="H223" s="11">
        <v>39033</v>
      </c>
      <c r="I223" s="9">
        <v>20500</v>
      </c>
      <c r="J223" s="9">
        <v>1</v>
      </c>
      <c r="K223" s="9">
        <v>-12</v>
      </c>
      <c r="L223" s="9">
        <v>202</v>
      </c>
      <c r="N223" s="2" t="s">
        <v>73</v>
      </c>
      <c r="P223" s="2" t="s">
        <v>78</v>
      </c>
      <c r="Q223" s="2">
        <v>14000</v>
      </c>
      <c r="R223" s="2">
        <v>17000</v>
      </c>
      <c r="S223" s="2">
        <v>18200</v>
      </c>
      <c r="T223" s="2">
        <v>19400</v>
      </c>
      <c r="U223" s="2">
        <v>20600</v>
      </c>
      <c r="V223" s="2">
        <v>21800</v>
      </c>
      <c r="W223" s="2">
        <v>23000</v>
      </c>
      <c r="X223" s="2">
        <v>26000</v>
      </c>
      <c r="AA223" s="2" t="s">
        <v>78</v>
      </c>
      <c r="AB223" s="2">
        <v>14000</v>
      </c>
      <c r="AC223" s="2">
        <v>17000</v>
      </c>
      <c r="AD223" s="2">
        <v>18200</v>
      </c>
      <c r="AE223" s="2">
        <v>19400</v>
      </c>
      <c r="AF223" s="2">
        <v>20600</v>
      </c>
      <c r="AG223" s="2">
        <v>21800</v>
      </c>
      <c r="AH223" s="2">
        <v>23000</v>
      </c>
      <c r="AI223" s="2">
        <v>26000</v>
      </c>
    </row>
    <row r="224" spans="1:34" ht="11.25">
      <c r="A224" s="9"/>
      <c r="B224" s="9"/>
      <c r="C224" s="9"/>
      <c r="D224" s="9"/>
      <c r="E224" s="9"/>
      <c r="F224" s="9"/>
      <c r="G224" s="11"/>
      <c r="H224" s="11"/>
      <c r="I224" s="9"/>
      <c r="J224" s="9"/>
      <c r="K224" s="9"/>
      <c r="L224" s="9"/>
      <c r="N224" s="2">
        <v>-43827.5768070012</v>
      </c>
      <c r="P224" s="2" t="s">
        <v>79</v>
      </c>
      <c r="Q224" s="2">
        <v>-76403.74656135181</v>
      </c>
      <c r="R224" s="2">
        <v>-43827.5768070012</v>
      </c>
      <c r="S224" s="2">
        <v>-32940.50059828012</v>
      </c>
      <c r="T224" s="2">
        <v>-23754.848629987617</v>
      </c>
      <c r="U224" s="2">
        <v>-16366.986485645779</v>
      </c>
      <c r="V224" s="2">
        <v>-10694.00892891697</v>
      </c>
      <c r="W224" s="2">
        <v>-6522.838222900886</v>
      </c>
      <c r="X224" s="2">
        <v>-694.822996657138</v>
      </c>
      <c r="AA224" s="2" t="s">
        <v>80</v>
      </c>
      <c r="AC224" s="2">
        <v>-43827.5768070012</v>
      </c>
      <c r="AD224" s="2">
        <v>-32940.50059828012</v>
      </c>
      <c r="AE224" s="2">
        <v>-23754.848629987617</v>
      </c>
      <c r="AF224" s="2">
        <v>-16366.986485645779</v>
      </c>
      <c r="AG224" s="2">
        <v>-10694.00892891697</v>
      </c>
      <c r="AH224" s="2">
        <v>-6522.838222900886</v>
      </c>
    </row>
    <row r="225" spans="1:12" ht="11.25">
      <c r="A225" s="9"/>
      <c r="B225" s="9"/>
      <c r="C225" s="9"/>
      <c r="D225" s="9"/>
      <c r="E225" s="9"/>
      <c r="F225" s="9"/>
      <c r="G225" s="11"/>
      <c r="H225" s="11"/>
      <c r="I225" s="9"/>
      <c r="J225" s="9"/>
      <c r="K225" s="9"/>
      <c r="L225" s="9"/>
    </row>
    <row r="227" spans="1:35" ht="11.25">
      <c r="A227" s="9">
        <v>1</v>
      </c>
      <c r="B227" s="9" t="s">
        <v>5</v>
      </c>
      <c r="C227" s="9">
        <v>1</v>
      </c>
      <c r="D227" s="9" t="s">
        <v>4</v>
      </c>
      <c r="E227" s="9">
        <v>0</v>
      </c>
      <c r="F227" s="9" t="s">
        <v>14</v>
      </c>
      <c r="G227" s="11">
        <v>39066</v>
      </c>
      <c r="H227" s="11">
        <v>39033</v>
      </c>
      <c r="I227" s="9">
        <v>16000</v>
      </c>
      <c r="J227" s="9" t="s">
        <v>46</v>
      </c>
      <c r="K227" s="9">
        <v>12</v>
      </c>
      <c r="L227" s="9" t="s">
        <v>46</v>
      </c>
      <c r="N227" s="2" t="s">
        <v>73</v>
      </c>
      <c r="P227" s="2" t="s">
        <v>78</v>
      </c>
      <c r="Q227" s="2">
        <v>14000</v>
      </c>
      <c r="R227" s="2">
        <v>17000</v>
      </c>
      <c r="S227" s="2">
        <v>18200</v>
      </c>
      <c r="T227" s="2">
        <v>19400</v>
      </c>
      <c r="U227" s="2">
        <v>20600</v>
      </c>
      <c r="V227" s="2">
        <v>21800</v>
      </c>
      <c r="W227" s="2">
        <v>23000</v>
      </c>
      <c r="X227" s="2">
        <v>26000</v>
      </c>
      <c r="AA227" s="2" t="s">
        <v>78</v>
      </c>
      <c r="AB227" s="2">
        <v>14000</v>
      </c>
      <c r="AC227" s="2">
        <v>17000</v>
      </c>
      <c r="AD227" s="2">
        <v>18200</v>
      </c>
      <c r="AE227" s="2">
        <v>19400</v>
      </c>
      <c r="AF227" s="2">
        <v>20600</v>
      </c>
      <c r="AG227" s="2">
        <v>21800</v>
      </c>
      <c r="AH227" s="2">
        <v>23000</v>
      </c>
      <c r="AI227" s="2">
        <v>26000</v>
      </c>
    </row>
    <row r="228" spans="1:34" ht="11.25">
      <c r="A228" s="9"/>
      <c r="B228" s="9"/>
      <c r="C228" s="9"/>
      <c r="D228" s="9"/>
      <c r="E228" s="9"/>
      <c r="F228" s="9"/>
      <c r="G228" s="11"/>
      <c r="H228" s="11"/>
      <c r="I228" s="9"/>
      <c r="J228" s="9"/>
      <c r="K228" s="9"/>
      <c r="L228" s="9"/>
      <c r="N228" s="2">
        <v>0</v>
      </c>
      <c r="P228" s="2" t="s">
        <v>79</v>
      </c>
      <c r="Q228" s="2">
        <v>660.8291122007934</v>
      </c>
      <c r="R228" s="2">
        <v>15062.088761948951</v>
      </c>
      <c r="S228" s="2">
        <v>27007.93112088155</v>
      </c>
      <c r="T228" s="2">
        <v>40588.75405491459</v>
      </c>
      <c r="U228" s="2">
        <v>54774.601831261934</v>
      </c>
      <c r="V228" s="2">
        <v>69129.34895858835</v>
      </c>
      <c r="W228" s="2">
        <v>83521.38132590859</v>
      </c>
      <c r="X228" s="2">
        <v>119520.00696581621</v>
      </c>
      <c r="AA228" s="2" t="s">
        <v>80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</row>
    <row r="229" spans="1:12" ht="11.25">
      <c r="A229" s="9"/>
      <c r="B229" s="9"/>
      <c r="C229" s="9"/>
      <c r="D229" s="9"/>
      <c r="E229" s="9"/>
      <c r="F229" s="9"/>
      <c r="G229" s="11"/>
      <c r="H229" s="11"/>
      <c r="I229" s="9"/>
      <c r="J229" s="9"/>
      <c r="K229" s="9"/>
      <c r="L229" s="9"/>
    </row>
    <row r="231" spans="1:35" ht="11.25">
      <c r="A231" s="9">
        <v>1</v>
      </c>
      <c r="B231" s="9" t="s">
        <v>5</v>
      </c>
      <c r="C231" s="9">
        <v>1</v>
      </c>
      <c r="D231" s="9" t="s">
        <v>4</v>
      </c>
      <c r="E231" s="9">
        <v>0</v>
      </c>
      <c r="F231" s="9" t="s">
        <v>14</v>
      </c>
      <c r="G231" s="11">
        <v>39066</v>
      </c>
      <c r="H231" s="11">
        <v>39033</v>
      </c>
      <c r="I231" s="9">
        <v>16000</v>
      </c>
      <c r="J231" s="9" t="s">
        <v>46</v>
      </c>
      <c r="K231" s="9">
        <v>-12</v>
      </c>
      <c r="L231" s="9" t="s">
        <v>46</v>
      </c>
      <c r="N231" s="2" t="s">
        <v>73</v>
      </c>
      <c r="P231" s="2" t="s">
        <v>78</v>
      </c>
      <c r="Q231" s="2">
        <v>14000</v>
      </c>
      <c r="R231" s="2">
        <v>17000</v>
      </c>
      <c r="S231" s="2">
        <v>18200</v>
      </c>
      <c r="T231" s="2">
        <v>19400</v>
      </c>
      <c r="U231" s="2">
        <v>20600</v>
      </c>
      <c r="V231" s="2">
        <v>21800</v>
      </c>
      <c r="W231" s="2">
        <v>23000</v>
      </c>
      <c r="X231" s="2">
        <v>26000</v>
      </c>
      <c r="AA231" s="2" t="s">
        <v>78</v>
      </c>
      <c r="AB231" s="2">
        <v>14000</v>
      </c>
      <c r="AC231" s="2">
        <v>17000</v>
      </c>
      <c r="AD231" s="2">
        <v>18200</v>
      </c>
      <c r="AE231" s="2">
        <v>19400</v>
      </c>
      <c r="AF231" s="2">
        <v>20600</v>
      </c>
      <c r="AG231" s="2">
        <v>21800</v>
      </c>
      <c r="AH231" s="2">
        <v>23000</v>
      </c>
      <c r="AI231" s="2">
        <v>26000</v>
      </c>
    </row>
    <row r="232" spans="1:34" ht="11.25">
      <c r="A232" s="9"/>
      <c r="B232" s="9"/>
      <c r="C232" s="9"/>
      <c r="D232" s="9"/>
      <c r="E232" s="9"/>
      <c r="F232" s="9"/>
      <c r="G232" s="11"/>
      <c r="H232" s="11"/>
      <c r="I232" s="9"/>
      <c r="J232" s="9"/>
      <c r="K232" s="9"/>
      <c r="L232" s="9"/>
      <c r="N232" s="2">
        <v>-84986.56167122486</v>
      </c>
      <c r="P232" s="2" t="s">
        <v>79</v>
      </c>
      <c r="Q232" s="2">
        <v>-5457.714309109417</v>
      </c>
      <c r="R232" s="2">
        <v>-22403.453880515925</v>
      </c>
      <c r="S232" s="2">
        <v>-32793.393136808445</v>
      </c>
      <c r="T232" s="2">
        <v>-44652.636524631416</v>
      </c>
      <c r="U232" s="2">
        <v>-57530.807554358726</v>
      </c>
      <c r="V232" s="2">
        <v>-71062.27194309665</v>
      </c>
      <c r="W232" s="2">
        <v>-84986.56167122486</v>
      </c>
      <c r="X232" s="2">
        <v>-120567.64150987151</v>
      </c>
      <c r="AA232" s="2" t="s">
        <v>80</v>
      </c>
      <c r="AC232" s="2">
        <v>-22403.453880515925</v>
      </c>
      <c r="AD232" s="2">
        <v>-32793.393136808445</v>
      </c>
      <c r="AE232" s="2">
        <v>-44652.636524631416</v>
      </c>
      <c r="AF232" s="2">
        <v>-57530.807554358726</v>
      </c>
      <c r="AG232" s="2">
        <v>-71062.27194309665</v>
      </c>
      <c r="AH232" s="2">
        <v>-84986.56167122486</v>
      </c>
    </row>
    <row r="233" spans="1:12" ht="11.25">
      <c r="A233" s="9"/>
      <c r="B233" s="9"/>
      <c r="C233" s="9"/>
      <c r="D233" s="9"/>
      <c r="E233" s="9"/>
      <c r="F233" s="9"/>
      <c r="G233" s="11"/>
      <c r="H233" s="11"/>
      <c r="I233" s="9"/>
      <c r="J233" s="9"/>
      <c r="K233" s="9"/>
      <c r="L233" s="9"/>
    </row>
    <row r="235" spans="1:35" ht="11.25">
      <c r="A235" s="9">
        <v>1</v>
      </c>
      <c r="B235" s="9" t="s">
        <v>5</v>
      </c>
      <c r="C235" s="9">
        <v>1</v>
      </c>
      <c r="D235" s="9" t="s">
        <v>4</v>
      </c>
      <c r="E235" s="9">
        <v>1</v>
      </c>
      <c r="F235" s="9" t="s">
        <v>14</v>
      </c>
      <c r="G235" s="11">
        <v>39066</v>
      </c>
      <c r="H235" s="11">
        <v>39033</v>
      </c>
      <c r="I235" s="9">
        <v>16000</v>
      </c>
      <c r="J235" s="9" t="s">
        <v>46</v>
      </c>
      <c r="K235" s="9">
        <v>12</v>
      </c>
      <c r="L235" s="9" t="s">
        <v>46</v>
      </c>
      <c r="N235" s="2" t="s">
        <v>73</v>
      </c>
      <c r="P235" s="2" t="s">
        <v>78</v>
      </c>
      <c r="Q235" s="2">
        <v>14000</v>
      </c>
      <c r="R235" s="2">
        <v>17000</v>
      </c>
      <c r="S235" s="2">
        <v>18200</v>
      </c>
      <c r="T235" s="2">
        <v>19400</v>
      </c>
      <c r="U235" s="2">
        <v>20600</v>
      </c>
      <c r="V235" s="2">
        <v>21800</v>
      </c>
      <c r="W235" s="2">
        <v>23000</v>
      </c>
      <c r="X235" s="2">
        <v>26000</v>
      </c>
      <c r="AA235" s="2" t="s">
        <v>78</v>
      </c>
      <c r="AB235" s="2">
        <v>14000</v>
      </c>
      <c r="AC235" s="2">
        <v>17000</v>
      </c>
      <c r="AD235" s="2">
        <v>18200</v>
      </c>
      <c r="AE235" s="2">
        <v>19400</v>
      </c>
      <c r="AF235" s="2">
        <v>20600</v>
      </c>
      <c r="AG235" s="2">
        <v>21800</v>
      </c>
      <c r="AH235" s="2">
        <v>23000</v>
      </c>
      <c r="AI235" s="2">
        <v>26000</v>
      </c>
    </row>
    <row r="236" spans="1:34" ht="11.25">
      <c r="A236" s="9"/>
      <c r="B236" s="9"/>
      <c r="C236" s="9"/>
      <c r="D236" s="9"/>
      <c r="E236" s="9"/>
      <c r="F236" s="9"/>
      <c r="G236" s="11"/>
      <c r="H236" s="11"/>
      <c r="I236" s="9"/>
      <c r="J236" s="9"/>
      <c r="K236" s="9"/>
      <c r="L236" s="9"/>
      <c r="N236" s="2">
        <v>0</v>
      </c>
      <c r="P236" s="2" t="s">
        <v>79</v>
      </c>
      <c r="Q236" s="2">
        <v>24387.49804990585</v>
      </c>
      <c r="R236" s="2">
        <v>3062.0887619489513</v>
      </c>
      <c r="S236" s="2">
        <v>816.8317556294387</v>
      </c>
      <c r="T236" s="2">
        <v>192.38694162950924</v>
      </c>
      <c r="U236" s="2">
        <v>37.45091202229014</v>
      </c>
      <c r="V236" s="2">
        <v>6.175594730739249</v>
      </c>
      <c r="W236" s="2">
        <v>0.8830295059415221</v>
      </c>
      <c r="X236" s="2">
        <v>0.004176752827333985</v>
      </c>
      <c r="AA236" s="2" t="s">
        <v>80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</row>
    <row r="237" spans="1:12" ht="11.25">
      <c r="A237" s="9"/>
      <c r="B237" s="9"/>
      <c r="C237" s="9"/>
      <c r="D237" s="9"/>
      <c r="E237" s="9"/>
      <c r="F237" s="9"/>
      <c r="G237" s="11"/>
      <c r="H237" s="11"/>
      <c r="I237" s="9"/>
      <c r="J237" s="9"/>
      <c r="K237" s="9"/>
      <c r="L237" s="9"/>
    </row>
    <row r="239" spans="1:35" ht="11.25">
      <c r="A239" s="9">
        <v>1</v>
      </c>
      <c r="B239" s="9" t="s">
        <v>5</v>
      </c>
      <c r="C239" s="9">
        <v>1</v>
      </c>
      <c r="D239" s="9" t="s">
        <v>4</v>
      </c>
      <c r="E239" s="9">
        <v>1</v>
      </c>
      <c r="F239" s="9" t="s">
        <v>14</v>
      </c>
      <c r="G239" s="11">
        <v>39066</v>
      </c>
      <c r="H239" s="11">
        <v>39033</v>
      </c>
      <c r="I239" s="9">
        <v>16000</v>
      </c>
      <c r="J239" s="9" t="s">
        <v>46</v>
      </c>
      <c r="K239" s="9">
        <v>-12</v>
      </c>
      <c r="L239" s="9" t="s">
        <v>46</v>
      </c>
      <c r="N239" s="2" t="s">
        <v>73</v>
      </c>
      <c r="P239" s="2" t="s">
        <v>78</v>
      </c>
      <c r="Q239" s="2">
        <v>14000</v>
      </c>
      <c r="R239" s="2">
        <v>17000</v>
      </c>
      <c r="S239" s="2">
        <v>18200</v>
      </c>
      <c r="T239" s="2">
        <v>19400</v>
      </c>
      <c r="U239" s="2">
        <v>20600</v>
      </c>
      <c r="V239" s="2">
        <v>21800</v>
      </c>
      <c r="W239" s="2">
        <v>23000</v>
      </c>
      <c r="X239" s="2">
        <v>26000</v>
      </c>
      <c r="AA239" s="2" t="s">
        <v>78</v>
      </c>
      <c r="AB239" s="2">
        <v>14000</v>
      </c>
      <c r="AC239" s="2">
        <v>17000</v>
      </c>
      <c r="AD239" s="2">
        <v>18200</v>
      </c>
      <c r="AE239" s="2">
        <v>19400</v>
      </c>
      <c r="AF239" s="2">
        <v>20600</v>
      </c>
      <c r="AG239" s="2">
        <v>21800</v>
      </c>
      <c r="AH239" s="2">
        <v>23000</v>
      </c>
      <c r="AI239" s="2">
        <v>26000</v>
      </c>
    </row>
    <row r="240" spans="1:34" ht="11.25">
      <c r="A240" s="9"/>
      <c r="B240" s="9"/>
      <c r="C240" s="9"/>
      <c r="D240" s="9"/>
      <c r="E240" s="9"/>
      <c r="F240" s="9"/>
      <c r="G240" s="11"/>
      <c r="H240" s="11"/>
      <c r="I240" s="9"/>
      <c r="J240" s="9"/>
      <c r="K240" s="9"/>
      <c r="L240" s="9"/>
      <c r="N240" s="2">
        <v>-25598.99234412925</v>
      </c>
      <c r="P240" s="2" t="s">
        <v>79</v>
      </c>
      <c r="Q240" s="2">
        <v>-29457.71430910942</v>
      </c>
      <c r="R240" s="2">
        <v>0</v>
      </c>
      <c r="S240" s="2">
        <v>-6393.393136808445</v>
      </c>
      <c r="T240" s="2">
        <v>-3852.6365246314163</v>
      </c>
      <c r="U240" s="2">
        <v>-2142.568188351346</v>
      </c>
      <c r="V240" s="2">
        <v>-1149.6180279300024</v>
      </c>
      <c r="W240" s="2">
        <v>-598.9354425082383</v>
      </c>
      <c r="X240" s="2">
        <v>-105.97772334251931</v>
      </c>
      <c r="AA240" s="2" t="s">
        <v>80</v>
      </c>
      <c r="AC240" s="2">
        <v>-25598.99234412925</v>
      </c>
      <c r="AD240" s="2">
        <v>-6393.393136808445</v>
      </c>
      <c r="AE240" s="2">
        <v>-3852.6365246314163</v>
      </c>
      <c r="AF240" s="2">
        <v>-2142.568188351346</v>
      </c>
      <c r="AG240" s="2">
        <v>-1149.6180279300024</v>
      </c>
      <c r="AH240" s="2">
        <v>-598.9354425082383</v>
      </c>
    </row>
    <row r="241" spans="1:12" ht="11.25">
      <c r="A241" s="9"/>
      <c r="B241" s="9"/>
      <c r="C241" s="9"/>
      <c r="D241" s="9"/>
      <c r="E241" s="9"/>
      <c r="F241" s="9"/>
      <c r="G241" s="11"/>
      <c r="H241" s="11"/>
      <c r="I241" s="9"/>
      <c r="J241" s="9"/>
      <c r="K241" s="9"/>
      <c r="L241" s="9"/>
    </row>
    <row r="243" spans="1:35" ht="11.25">
      <c r="A243" s="9">
        <v>1</v>
      </c>
      <c r="B243" s="9" t="s">
        <v>5</v>
      </c>
      <c r="C243" s="9">
        <v>1</v>
      </c>
      <c r="D243" s="9" t="s">
        <v>4</v>
      </c>
      <c r="E243" s="9">
        <v>0</v>
      </c>
      <c r="F243" s="9" t="s">
        <v>14</v>
      </c>
      <c r="G243" s="11">
        <v>39066</v>
      </c>
      <c r="H243" s="11">
        <v>39033</v>
      </c>
      <c r="I243" s="9">
        <v>16000</v>
      </c>
      <c r="J243" s="9">
        <v>1</v>
      </c>
      <c r="K243" s="9">
        <v>12</v>
      </c>
      <c r="L243" s="9">
        <v>2000</v>
      </c>
      <c r="N243" s="2" t="s">
        <v>73</v>
      </c>
      <c r="P243" s="2" t="s">
        <v>78</v>
      </c>
      <c r="Q243" s="2">
        <v>14000</v>
      </c>
      <c r="R243" s="2">
        <v>17000</v>
      </c>
      <c r="S243" s="2">
        <v>18200</v>
      </c>
      <c r="T243" s="2">
        <v>19400</v>
      </c>
      <c r="U243" s="2">
        <v>20600</v>
      </c>
      <c r="V243" s="2">
        <v>21800</v>
      </c>
      <c r="W243" s="2">
        <v>23000</v>
      </c>
      <c r="X243" s="2">
        <v>26000</v>
      </c>
      <c r="AA243" s="2" t="s">
        <v>78</v>
      </c>
      <c r="AB243" s="2">
        <v>14000</v>
      </c>
      <c r="AC243" s="2">
        <v>17000</v>
      </c>
      <c r="AD243" s="2">
        <v>18200</v>
      </c>
      <c r="AE243" s="2">
        <v>19400</v>
      </c>
      <c r="AF243" s="2">
        <v>20600</v>
      </c>
      <c r="AG243" s="2">
        <v>21800</v>
      </c>
      <c r="AH243" s="2">
        <v>23000</v>
      </c>
      <c r="AI243" s="2">
        <v>26000</v>
      </c>
    </row>
    <row r="244" spans="1:34" ht="11.25">
      <c r="A244" s="9"/>
      <c r="B244" s="9"/>
      <c r="C244" s="9"/>
      <c r="D244" s="9"/>
      <c r="E244" s="9"/>
      <c r="F244" s="9"/>
      <c r="G244" s="11"/>
      <c r="H244" s="11"/>
      <c r="I244" s="9"/>
      <c r="J244" s="9"/>
      <c r="K244" s="9"/>
      <c r="L244" s="9"/>
      <c r="N244" s="2">
        <v>-8937.911238051049</v>
      </c>
      <c r="P244" s="2" t="s">
        <v>79</v>
      </c>
      <c r="Q244" s="2">
        <v>-23339.170887799206</v>
      </c>
      <c r="R244" s="2">
        <v>-8937.911238051049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AA244" s="2" t="s">
        <v>80</v>
      </c>
      <c r="AC244" s="2">
        <v>-8937.911238051049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</row>
    <row r="245" spans="1:12" ht="11.25">
      <c r="A245" s="9"/>
      <c r="B245" s="9"/>
      <c r="C245" s="9"/>
      <c r="D245" s="9"/>
      <c r="E245" s="9"/>
      <c r="F245" s="9"/>
      <c r="G245" s="11"/>
      <c r="H245" s="11"/>
      <c r="I245" s="9"/>
      <c r="J245" s="9"/>
      <c r="K245" s="9"/>
      <c r="L245" s="9"/>
    </row>
    <row r="247" spans="1:35" ht="11.25">
      <c r="A247" s="9">
        <v>1</v>
      </c>
      <c r="B247" s="9" t="s">
        <v>5</v>
      </c>
      <c r="C247" s="9">
        <v>1</v>
      </c>
      <c r="D247" s="9" t="s">
        <v>4</v>
      </c>
      <c r="E247" s="9">
        <v>0</v>
      </c>
      <c r="F247" s="9" t="s">
        <v>14</v>
      </c>
      <c r="G247" s="11">
        <v>39066</v>
      </c>
      <c r="H247" s="11">
        <v>39033</v>
      </c>
      <c r="I247" s="9">
        <v>16000</v>
      </c>
      <c r="J247" s="9">
        <v>1</v>
      </c>
      <c r="K247" s="9">
        <v>-12</v>
      </c>
      <c r="L247" s="9">
        <v>2000</v>
      </c>
      <c r="N247" s="2" t="s">
        <v>73</v>
      </c>
      <c r="P247" s="2" t="s">
        <v>78</v>
      </c>
      <c r="Q247" s="2">
        <v>14000</v>
      </c>
      <c r="R247" s="2">
        <v>17000</v>
      </c>
      <c r="S247" s="2">
        <v>18200</v>
      </c>
      <c r="T247" s="2">
        <v>19400</v>
      </c>
      <c r="U247" s="2">
        <v>20600</v>
      </c>
      <c r="V247" s="2">
        <v>21800</v>
      </c>
      <c r="W247" s="2">
        <v>23000</v>
      </c>
      <c r="X247" s="2">
        <v>26000</v>
      </c>
      <c r="AA247" s="2" t="s">
        <v>78</v>
      </c>
      <c r="AB247" s="2">
        <v>14000</v>
      </c>
      <c r="AC247" s="2">
        <v>17000</v>
      </c>
      <c r="AD247" s="2">
        <v>18200</v>
      </c>
      <c r="AE247" s="2">
        <v>19400</v>
      </c>
      <c r="AF247" s="2">
        <v>20600</v>
      </c>
      <c r="AG247" s="2">
        <v>21800</v>
      </c>
      <c r="AH247" s="2">
        <v>23000</v>
      </c>
      <c r="AI247" s="2">
        <v>26000</v>
      </c>
    </row>
    <row r="248" spans="1:34" ht="11.25">
      <c r="A248" s="9"/>
      <c r="B248" s="9"/>
      <c r="C248" s="9"/>
      <c r="D248" s="9"/>
      <c r="E248" s="9"/>
      <c r="F248" s="9"/>
      <c r="G248" s="11"/>
      <c r="H248" s="11"/>
      <c r="I248" s="9"/>
      <c r="J248" s="9"/>
      <c r="K248" s="9"/>
      <c r="L248" s="9"/>
      <c r="N248" s="2">
        <v>-60986.56167122487</v>
      </c>
      <c r="P248" s="2" t="s">
        <v>79</v>
      </c>
      <c r="Q248" s="2">
        <v>0</v>
      </c>
      <c r="R248" s="2">
        <v>0</v>
      </c>
      <c r="S248" s="2">
        <v>-8793.393136808445</v>
      </c>
      <c r="T248" s="2">
        <v>-20652.636524631416</v>
      </c>
      <c r="U248" s="2">
        <v>-33530.807554358726</v>
      </c>
      <c r="V248" s="2">
        <v>-47062.27194309665</v>
      </c>
      <c r="W248" s="2">
        <v>-60986.56167122487</v>
      </c>
      <c r="X248" s="2">
        <v>-96567.64150987151</v>
      </c>
      <c r="AA248" s="2" t="s">
        <v>80</v>
      </c>
      <c r="AC248" s="2">
        <v>0</v>
      </c>
      <c r="AD248" s="2">
        <v>-8793.393136808445</v>
      </c>
      <c r="AE248" s="2">
        <v>-20652.636524631416</v>
      </c>
      <c r="AF248" s="2">
        <v>-33530.807554358726</v>
      </c>
      <c r="AG248" s="2">
        <v>-47062.27194309665</v>
      </c>
      <c r="AH248" s="2">
        <v>-60986.56167122487</v>
      </c>
    </row>
    <row r="249" spans="1:12" ht="11.25">
      <c r="A249" s="9"/>
      <c r="B249" s="9"/>
      <c r="C249" s="9"/>
      <c r="D249" s="9"/>
      <c r="E249" s="9"/>
      <c r="F249" s="9"/>
      <c r="G249" s="11"/>
      <c r="H249" s="11"/>
      <c r="I249" s="9"/>
      <c r="J249" s="9"/>
      <c r="K249" s="9"/>
      <c r="L249" s="9"/>
    </row>
    <row r="251" spans="1:35" ht="11.25">
      <c r="A251" s="9">
        <v>1</v>
      </c>
      <c r="B251" s="9" t="s">
        <v>5</v>
      </c>
      <c r="C251" s="9">
        <v>1</v>
      </c>
      <c r="D251" s="9" t="s">
        <v>4</v>
      </c>
      <c r="E251" s="9">
        <v>1</v>
      </c>
      <c r="F251" s="9" t="s">
        <v>14</v>
      </c>
      <c r="G251" s="11">
        <v>39066</v>
      </c>
      <c r="H251" s="11">
        <v>39033</v>
      </c>
      <c r="I251" s="9">
        <v>16000</v>
      </c>
      <c r="J251" s="9">
        <v>1</v>
      </c>
      <c r="K251" s="9">
        <v>12</v>
      </c>
      <c r="L251" s="9">
        <v>2000</v>
      </c>
      <c r="N251" s="2" t="s">
        <v>73</v>
      </c>
      <c r="P251" s="2" t="s">
        <v>78</v>
      </c>
      <c r="Q251" s="2">
        <v>14000</v>
      </c>
      <c r="R251" s="2">
        <v>17000</v>
      </c>
      <c r="S251" s="2">
        <v>18200</v>
      </c>
      <c r="T251" s="2">
        <v>19400</v>
      </c>
      <c r="U251" s="2">
        <v>20600</v>
      </c>
      <c r="V251" s="2">
        <v>21800</v>
      </c>
      <c r="W251" s="2">
        <v>23000</v>
      </c>
      <c r="X251" s="2">
        <v>26000</v>
      </c>
      <c r="AA251" s="2" t="s">
        <v>78</v>
      </c>
      <c r="AB251" s="2">
        <v>14000</v>
      </c>
      <c r="AC251" s="2">
        <v>17000</v>
      </c>
      <c r="AD251" s="2">
        <v>18200</v>
      </c>
      <c r="AE251" s="2">
        <v>19400</v>
      </c>
      <c r="AF251" s="2">
        <v>20600</v>
      </c>
      <c r="AG251" s="2">
        <v>21800</v>
      </c>
      <c r="AH251" s="2">
        <v>23000</v>
      </c>
      <c r="AI251" s="2">
        <v>26000</v>
      </c>
    </row>
    <row r="252" spans="1:34" ht="11.25">
      <c r="A252" s="9"/>
      <c r="B252" s="9"/>
      <c r="C252" s="9"/>
      <c r="D252" s="9"/>
      <c r="E252" s="9"/>
      <c r="F252" s="9"/>
      <c r="G252" s="11"/>
      <c r="H252" s="11"/>
      <c r="I252" s="9"/>
      <c r="J252" s="9"/>
      <c r="K252" s="9"/>
      <c r="L252" s="9"/>
      <c r="N252" s="2">
        <v>-23999.11697049406</v>
      </c>
      <c r="P252" s="2" t="s">
        <v>79</v>
      </c>
      <c r="Q252" s="2">
        <v>0</v>
      </c>
      <c r="R252" s="2">
        <v>-20937.91123805105</v>
      </c>
      <c r="S252" s="2">
        <v>-23183.16824437056</v>
      </c>
      <c r="T252" s="2">
        <v>-23807.61305837049</v>
      </c>
      <c r="U252" s="2">
        <v>-23962.54908797771</v>
      </c>
      <c r="V252" s="2">
        <v>-23993.82440526926</v>
      </c>
      <c r="W252" s="2">
        <v>-23999.11697049406</v>
      </c>
      <c r="X252" s="2">
        <v>-23999.995823247173</v>
      </c>
      <c r="AA252" s="2" t="s">
        <v>80</v>
      </c>
      <c r="AC252" s="2">
        <v>-20937.91123805105</v>
      </c>
      <c r="AD252" s="2">
        <v>-23183.16824437056</v>
      </c>
      <c r="AE252" s="2">
        <v>-23807.61305837049</v>
      </c>
      <c r="AF252" s="2">
        <v>-23962.54908797771</v>
      </c>
      <c r="AG252" s="2">
        <v>-23993.82440526926</v>
      </c>
      <c r="AH252" s="2">
        <v>-23999.11697049406</v>
      </c>
    </row>
    <row r="253" spans="1:12" ht="11.25">
      <c r="A253" s="9"/>
      <c r="B253" s="9"/>
      <c r="C253" s="9"/>
      <c r="D253" s="9"/>
      <c r="E253" s="9"/>
      <c r="F253" s="9"/>
      <c r="G253" s="11"/>
      <c r="H253" s="11"/>
      <c r="I253" s="9"/>
      <c r="J253" s="9"/>
      <c r="K253" s="9"/>
      <c r="L253" s="9"/>
    </row>
    <row r="255" spans="1:35" ht="11.25">
      <c r="A255" s="9">
        <v>1</v>
      </c>
      <c r="B255" s="9" t="s">
        <v>5</v>
      </c>
      <c r="C255" s="9">
        <v>1</v>
      </c>
      <c r="D255" s="9" t="s">
        <v>4</v>
      </c>
      <c r="E255" s="9">
        <v>1</v>
      </c>
      <c r="F255" s="9" t="s">
        <v>14</v>
      </c>
      <c r="G255" s="11">
        <v>39066</v>
      </c>
      <c r="H255" s="11">
        <v>39033</v>
      </c>
      <c r="I255" s="9">
        <v>16000</v>
      </c>
      <c r="J255" s="9">
        <v>1</v>
      </c>
      <c r="K255" s="9">
        <v>-12</v>
      </c>
      <c r="L255" s="9">
        <v>2000</v>
      </c>
      <c r="N255" s="2" t="s">
        <v>73</v>
      </c>
      <c r="P255" s="2" t="s">
        <v>78</v>
      </c>
      <c r="Q255" s="2">
        <v>14000</v>
      </c>
      <c r="R255" s="2">
        <v>17000</v>
      </c>
      <c r="S255" s="2">
        <v>18200</v>
      </c>
      <c r="T255" s="2">
        <v>19400</v>
      </c>
      <c r="U255" s="2">
        <v>20600</v>
      </c>
      <c r="V255" s="2">
        <v>21800</v>
      </c>
      <c r="W255" s="2">
        <v>23000</v>
      </c>
      <c r="X255" s="2">
        <v>26000</v>
      </c>
      <c r="AA255" s="2" t="s">
        <v>78</v>
      </c>
      <c r="AB255" s="2">
        <v>14000</v>
      </c>
      <c r="AC255" s="2">
        <v>17000</v>
      </c>
      <c r="AD255" s="2">
        <v>18200</v>
      </c>
      <c r="AE255" s="2">
        <v>19400</v>
      </c>
      <c r="AF255" s="2">
        <v>20600</v>
      </c>
      <c r="AG255" s="2">
        <v>21800</v>
      </c>
      <c r="AH255" s="2">
        <v>23000</v>
      </c>
      <c r="AI255" s="2">
        <v>26000</v>
      </c>
    </row>
    <row r="256" spans="1:34" ht="11.25">
      <c r="A256" s="9"/>
      <c r="B256" s="9"/>
      <c r="C256" s="9"/>
      <c r="D256" s="9"/>
      <c r="E256" s="9"/>
      <c r="F256" s="9"/>
      <c r="G256" s="11"/>
      <c r="H256" s="11"/>
      <c r="I256" s="9"/>
      <c r="J256" s="9"/>
      <c r="K256" s="9"/>
      <c r="L256" s="9"/>
      <c r="N256" s="2">
        <v>-1598.9923441292485</v>
      </c>
      <c r="P256" s="2" t="s">
        <v>79</v>
      </c>
      <c r="Q256" s="2">
        <v>-5457.714309109417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AA256" s="2" t="s">
        <v>80</v>
      </c>
      <c r="AC256" s="2">
        <v>-1598.9923441292485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</row>
    <row r="257" spans="1:12" ht="11.25">
      <c r="A257" s="9"/>
      <c r="B257" s="9"/>
      <c r="C257" s="9"/>
      <c r="D257" s="9"/>
      <c r="E257" s="9"/>
      <c r="F257" s="9"/>
      <c r="G257" s="11"/>
      <c r="H257" s="11"/>
      <c r="I257" s="9"/>
      <c r="J257" s="9"/>
      <c r="K257" s="9"/>
      <c r="L257" s="9"/>
    </row>
    <row r="259" spans="1:35" ht="11.25">
      <c r="A259" s="9">
        <v>1</v>
      </c>
      <c r="B259" s="9" t="s">
        <v>5</v>
      </c>
      <c r="C259" s="9">
        <v>1</v>
      </c>
      <c r="D259" s="9" t="s">
        <v>4</v>
      </c>
      <c r="E259" s="9">
        <v>0</v>
      </c>
      <c r="F259" s="9" t="s">
        <v>14</v>
      </c>
      <c r="G259" s="11">
        <v>39066</v>
      </c>
      <c r="H259" s="11">
        <v>39033</v>
      </c>
      <c r="I259" s="9">
        <v>16000</v>
      </c>
      <c r="J259" s="9">
        <v>1</v>
      </c>
      <c r="K259" s="9">
        <v>12</v>
      </c>
      <c r="L259" s="9">
        <v>202</v>
      </c>
      <c r="N259" s="2" t="s">
        <v>73</v>
      </c>
      <c r="P259" s="2" t="s">
        <v>78</v>
      </c>
      <c r="Q259" s="2">
        <v>14000</v>
      </c>
      <c r="R259" s="2">
        <v>17000</v>
      </c>
      <c r="S259" s="2">
        <v>18200</v>
      </c>
      <c r="T259" s="2">
        <v>19400</v>
      </c>
      <c r="U259" s="2">
        <v>20600</v>
      </c>
      <c r="V259" s="2">
        <v>21800</v>
      </c>
      <c r="W259" s="2">
        <v>23000</v>
      </c>
      <c r="X259" s="2">
        <v>26000</v>
      </c>
      <c r="AA259" s="2" t="s">
        <v>78</v>
      </c>
      <c r="AB259" s="2">
        <v>14000</v>
      </c>
      <c r="AC259" s="2">
        <v>17000</v>
      </c>
      <c r="AD259" s="2">
        <v>18200</v>
      </c>
      <c r="AE259" s="2">
        <v>19400</v>
      </c>
      <c r="AF259" s="2">
        <v>20600</v>
      </c>
      <c r="AG259" s="2">
        <v>21800</v>
      </c>
      <c r="AH259" s="2">
        <v>23000</v>
      </c>
      <c r="AI259" s="2">
        <v>26000</v>
      </c>
    </row>
    <row r="260" spans="1:34" ht="11.25">
      <c r="A260" s="9"/>
      <c r="B260" s="9"/>
      <c r="C260" s="9"/>
      <c r="D260" s="9"/>
      <c r="E260" s="9"/>
      <c r="F260" s="9"/>
      <c r="G260" s="11"/>
      <c r="H260" s="11"/>
      <c r="I260" s="9"/>
      <c r="J260" s="9"/>
      <c r="K260" s="9"/>
      <c r="L260" s="9"/>
      <c r="N260" s="2">
        <v>0</v>
      </c>
      <c r="P260" s="2" t="s">
        <v>79</v>
      </c>
      <c r="Q260" s="2">
        <v>-1763.1708877992066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AA260" s="2" t="s">
        <v>80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</row>
    <row r="261" spans="1:12" ht="11.25">
      <c r="A261" s="9"/>
      <c r="B261" s="9"/>
      <c r="C261" s="9"/>
      <c r="D261" s="9"/>
      <c r="E261" s="9"/>
      <c r="F261" s="9"/>
      <c r="G261" s="11"/>
      <c r="H261" s="11"/>
      <c r="I261" s="9"/>
      <c r="J261" s="9"/>
      <c r="K261" s="9"/>
      <c r="L261" s="9"/>
    </row>
    <row r="262" ht="11.25">
      <c r="I262" s="9"/>
    </row>
    <row r="263" spans="1:35" ht="11.25">
      <c r="A263" s="9">
        <v>1</v>
      </c>
      <c r="B263" s="9" t="s">
        <v>5</v>
      </c>
      <c r="C263" s="9">
        <v>1</v>
      </c>
      <c r="D263" s="9" t="s">
        <v>4</v>
      </c>
      <c r="E263" s="9">
        <v>0</v>
      </c>
      <c r="F263" s="9" t="s">
        <v>14</v>
      </c>
      <c r="G263" s="11">
        <v>39066</v>
      </c>
      <c r="H263" s="11">
        <v>39033</v>
      </c>
      <c r="I263" s="9">
        <v>16000</v>
      </c>
      <c r="J263" s="9">
        <v>1</v>
      </c>
      <c r="K263" s="9">
        <v>-12</v>
      </c>
      <c r="L263" s="9">
        <v>202</v>
      </c>
      <c r="N263" s="2" t="s">
        <v>73</v>
      </c>
      <c r="P263" s="2" t="s">
        <v>78</v>
      </c>
      <c r="Q263" s="2">
        <v>14000</v>
      </c>
      <c r="R263" s="2">
        <v>17000</v>
      </c>
      <c r="S263" s="2">
        <v>18200</v>
      </c>
      <c r="T263" s="2">
        <v>19400</v>
      </c>
      <c r="U263" s="2">
        <v>20600</v>
      </c>
      <c r="V263" s="2">
        <v>21800</v>
      </c>
      <c r="W263" s="2">
        <v>23000</v>
      </c>
      <c r="X263" s="2">
        <v>26000</v>
      </c>
      <c r="AA263" s="2" t="s">
        <v>78</v>
      </c>
      <c r="AB263" s="2">
        <v>14000</v>
      </c>
      <c r="AC263" s="2">
        <v>17000</v>
      </c>
      <c r="AD263" s="2">
        <v>18200</v>
      </c>
      <c r="AE263" s="2">
        <v>19400</v>
      </c>
      <c r="AF263" s="2">
        <v>20600</v>
      </c>
      <c r="AG263" s="2">
        <v>21800</v>
      </c>
      <c r="AH263" s="2">
        <v>23000</v>
      </c>
      <c r="AI263" s="2">
        <v>26000</v>
      </c>
    </row>
    <row r="264" spans="1:34" ht="11.25">
      <c r="A264" s="9"/>
      <c r="B264" s="9"/>
      <c r="C264" s="9"/>
      <c r="D264" s="9"/>
      <c r="E264" s="9"/>
      <c r="F264" s="9"/>
      <c r="G264" s="11"/>
      <c r="H264" s="11"/>
      <c r="I264" s="9"/>
      <c r="J264" s="9"/>
      <c r="K264" s="9"/>
      <c r="L264" s="9"/>
      <c r="N264" s="2">
        <v>-82562.56167122486</v>
      </c>
      <c r="P264" s="2" t="s">
        <v>79</v>
      </c>
      <c r="Q264" s="2">
        <v>-3033.7143091094167</v>
      </c>
      <c r="R264" s="2">
        <v>-19979.453880515925</v>
      </c>
      <c r="S264" s="2">
        <v>-30369.393136808445</v>
      </c>
      <c r="T264" s="2">
        <v>-42228.636524631416</v>
      </c>
      <c r="U264" s="2">
        <v>-55106.807554358726</v>
      </c>
      <c r="V264" s="2">
        <v>-68638.27194309665</v>
      </c>
      <c r="W264" s="2">
        <v>-82562.56167122486</v>
      </c>
      <c r="X264" s="2">
        <v>-118143.64150987151</v>
      </c>
      <c r="AA264" s="2" t="s">
        <v>80</v>
      </c>
      <c r="AC264" s="2">
        <v>-19979.453880515925</v>
      </c>
      <c r="AD264" s="2">
        <v>-30369.393136808445</v>
      </c>
      <c r="AE264" s="2">
        <v>-42228.636524631416</v>
      </c>
      <c r="AF264" s="2">
        <v>-55106.807554358726</v>
      </c>
      <c r="AG264" s="2">
        <v>-68638.27194309665</v>
      </c>
      <c r="AH264" s="2">
        <v>-82562.56167122486</v>
      </c>
    </row>
    <row r="265" spans="1:12" ht="11.25">
      <c r="A265" s="9"/>
      <c r="B265" s="9"/>
      <c r="C265" s="9"/>
      <c r="D265" s="9"/>
      <c r="E265" s="9"/>
      <c r="F265" s="9"/>
      <c r="G265" s="11"/>
      <c r="H265" s="11"/>
      <c r="I265" s="9"/>
      <c r="J265" s="9"/>
      <c r="K265" s="9"/>
      <c r="L265" s="9"/>
    </row>
    <row r="267" spans="1:35" ht="11.25">
      <c r="A267" s="9">
        <v>1</v>
      </c>
      <c r="B267" s="9" t="s">
        <v>5</v>
      </c>
      <c r="C267" s="9">
        <v>1</v>
      </c>
      <c r="D267" s="9" t="s">
        <v>4</v>
      </c>
      <c r="E267" s="9">
        <v>1</v>
      </c>
      <c r="F267" s="9" t="s">
        <v>14</v>
      </c>
      <c r="G267" s="11">
        <v>39066</v>
      </c>
      <c r="H267" s="11">
        <v>39033</v>
      </c>
      <c r="I267" s="9">
        <v>16000</v>
      </c>
      <c r="J267" s="9">
        <v>1</v>
      </c>
      <c r="K267" s="9">
        <v>12</v>
      </c>
      <c r="L267" s="9">
        <v>202</v>
      </c>
      <c r="N267" s="2" t="s">
        <v>73</v>
      </c>
      <c r="P267" s="2" t="s">
        <v>78</v>
      </c>
      <c r="Q267" s="2">
        <v>14000</v>
      </c>
      <c r="R267" s="2">
        <v>17000</v>
      </c>
      <c r="S267" s="2">
        <v>18200</v>
      </c>
      <c r="T267" s="2">
        <v>19400</v>
      </c>
      <c r="U267" s="2">
        <v>20600</v>
      </c>
      <c r="V267" s="2">
        <v>21800</v>
      </c>
      <c r="W267" s="2">
        <v>23000</v>
      </c>
      <c r="X267" s="2">
        <v>26000</v>
      </c>
      <c r="AA267" s="2" t="s">
        <v>78</v>
      </c>
      <c r="AB267" s="2">
        <v>14000</v>
      </c>
      <c r="AC267" s="2">
        <v>17000</v>
      </c>
      <c r="AD267" s="2">
        <v>18200</v>
      </c>
      <c r="AE267" s="2">
        <v>19400</v>
      </c>
      <c r="AF267" s="2">
        <v>20600</v>
      </c>
      <c r="AG267" s="2">
        <v>21800</v>
      </c>
      <c r="AH267" s="2">
        <v>23000</v>
      </c>
      <c r="AI267" s="2">
        <v>26000</v>
      </c>
    </row>
    <row r="268" spans="1:34" ht="11.25">
      <c r="A268" s="9"/>
      <c r="B268" s="9"/>
      <c r="C268" s="9"/>
      <c r="D268" s="9"/>
      <c r="E268" s="9"/>
      <c r="F268" s="9"/>
      <c r="G268" s="11"/>
      <c r="H268" s="11"/>
      <c r="I268" s="9"/>
      <c r="J268" s="9"/>
      <c r="K268" s="9"/>
      <c r="L268" s="9"/>
      <c r="N268" s="2">
        <v>-2423.1169704940585</v>
      </c>
      <c r="P268" s="2" t="s">
        <v>79</v>
      </c>
      <c r="Q268" s="2">
        <v>0</v>
      </c>
      <c r="R268" s="2">
        <v>0</v>
      </c>
      <c r="S268" s="2">
        <v>-1607.1682443705613</v>
      </c>
      <c r="T268" s="2">
        <v>-2231.6130583704908</v>
      </c>
      <c r="U268" s="2">
        <v>-2386.54908797771</v>
      </c>
      <c r="V268" s="2">
        <v>-2417.8244052692608</v>
      </c>
      <c r="W268" s="2">
        <v>-2423.1169704940585</v>
      </c>
      <c r="X268" s="2">
        <v>-2423.9958232471727</v>
      </c>
      <c r="AA268" s="2" t="s">
        <v>80</v>
      </c>
      <c r="AC268" s="2">
        <v>0</v>
      </c>
      <c r="AD268" s="2">
        <v>-1607.1682443705613</v>
      </c>
      <c r="AE268" s="2">
        <v>-2231.6130583704908</v>
      </c>
      <c r="AF268" s="2">
        <v>-2386.54908797771</v>
      </c>
      <c r="AG268" s="2">
        <v>-2417.8244052692608</v>
      </c>
      <c r="AH268" s="2">
        <v>-2423.1169704940585</v>
      </c>
    </row>
    <row r="269" spans="1:12" ht="11.25">
      <c r="A269" s="9"/>
      <c r="B269" s="9"/>
      <c r="C269" s="9"/>
      <c r="D269" s="9"/>
      <c r="E269" s="9"/>
      <c r="F269" s="9"/>
      <c r="G269" s="11"/>
      <c r="H269" s="11"/>
      <c r="I269" s="9"/>
      <c r="J269" s="9"/>
      <c r="K269" s="9"/>
      <c r="L269" s="9"/>
    </row>
    <row r="271" spans="1:35" ht="11.25">
      <c r="A271" s="9">
        <v>1</v>
      </c>
      <c r="B271" s="9" t="s">
        <v>5</v>
      </c>
      <c r="C271" s="9">
        <v>1</v>
      </c>
      <c r="D271" s="9" t="s">
        <v>4</v>
      </c>
      <c r="E271" s="9">
        <v>1</v>
      </c>
      <c r="F271" s="9" t="s">
        <v>14</v>
      </c>
      <c r="G271" s="11">
        <v>39066</v>
      </c>
      <c r="H271" s="11">
        <v>39033</v>
      </c>
      <c r="I271" s="9">
        <v>16000</v>
      </c>
      <c r="J271" s="9">
        <v>1</v>
      </c>
      <c r="K271" s="9">
        <v>-12</v>
      </c>
      <c r="L271" s="9">
        <v>202</v>
      </c>
      <c r="N271" s="2" t="s">
        <v>73</v>
      </c>
      <c r="P271" s="2" t="s">
        <v>78</v>
      </c>
      <c r="Q271" s="2">
        <v>14000</v>
      </c>
      <c r="R271" s="2">
        <v>17000</v>
      </c>
      <c r="S271" s="2">
        <v>18200</v>
      </c>
      <c r="T271" s="2">
        <v>19400</v>
      </c>
      <c r="U271" s="2">
        <v>20600</v>
      </c>
      <c r="V271" s="2">
        <v>21800</v>
      </c>
      <c r="W271" s="2">
        <v>23000</v>
      </c>
      <c r="X271" s="2">
        <v>26000</v>
      </c>
      <c r="AA271" s="2" t="s">
        <v>78</v>
      </c>
      <c r="AB271" s="2">
        <v>14000</v>
      </c>
      <c r="AC271" s="2">
        <v>17000</v>
      </c>
      <c r="AD271" s="2">
        <v>18200</v>
      </c>
      <c r="AE271" s="2">
        <v>19400</v>
      </c>
      <c r="AF271" s="2">
        <v>20600</v>
      </c>
      <c r="AG271" s="2">
        <v>21800</v>
      </c>
      <c r="AH271" s="2">
        <v>23000</v>
      </c>
      <c r="AI271" s="2">
        <v>26000</v>
      </c>
    </row>
    <row r="272" spans="1:34" ht="11.25">
      <c r="A272" s="9"/>
      <c r="B272" s="9"/>
      <c r="C272" s="9"/>
      <c r="D272" s="9"/>
      <c r="E272" s="9"/>
      <c r="F272" s="9"/>
      <c r="G272" s="11"/>
      <c r="H272" s="11"/>
      <c r="I272" s="9"/>
      <c r="J272" s="9"/>
      <c r="K272" s="9"/>
      <c r="L272" s="9"/>
      <c r="N272" s="2">
        <v>-23174.99234412925</v>
      </c>
      <c r="P272" s="2" t="s">
        <v>79</v>
      </c>
      <c r="Q272" s="2">
        <v>-27033.71430910942</v>
      </c>
      <c r="R272" s="2">
        <v>0</v>
      </c>
      <c r="S272" s="2">
        <v>-3969.393136808445</v>
      </c>
      <c r="T272" s="2">
        <v>-1428.6365246314163</v>
      </c>
      <c r="U272" s="2">
        <v>0</v>
      </c>
      <c r="V272" s="2">
        <v>0</v>
      </c>
      <c r="W272" s="2">
        <v>0</v>
      </c>
      <c r="X272" s="2">
        <v>0</v>
      </c>
      <c r="AA272" s="2" t="s">
        <v>80</v>
      </c>
      <c r="AC272" s="2">
        <v>-23174.99234412925</v>
      </c>
      <c r="AD272" s="2">
        <v>-3969.393136808445</v>
      </c>
      <c r="AE272" s="2">
        <v>-1428.6365246314163</v>
      </c>
      <c r="AF272" s="2">
        <v>0</v>
      </c>
      <c r="AG272" s="2">
        <v>0</v>
      </c>
      <c r="AH272" s="2">
        <v>0</v>
      </c>
    </row>
    <row r="273" spans="1:12" ht="11.25">
      <c r="A273" s="9"/>
      <c r="B273" s="9"/>
      <c r="C273" s="9"/>
      <c r="D273" s="9"/>
      <c r="E273" s="9"/>
      <c r="F273" s="9"/>
      <c r="G273" s="11"/>
      <c r="H273" s="11"/>
      <c r="I273" s="9"/>
      <c r="J273" s="9"/>
      <c r="K273" s="9"/>
      <c r="L273" s="9"/>
    </row>
    <row r="275" spans="1:35" ht="11.25">
      <c r="A275" s="9">
        <v>1</v>
      </c>
      <c r="B275" s="9" t="s">
        <v>5</v>
      </c>
      <c r="C275" s="9">
        <v>1</v>
      </c>
      <c r="D275" s="9" t="s">
        <v>4</v>
      </c>
      <c r="E275" s="9">
        <v>0</v>
      </c>
      <c r="F275" s="9" t="s">
        <v>14</v>
      </c>
      <c r="G275" s="11">
        <v>39066</v>
      </c>
      <c r="H275" s="11">
        <v>39033</v>
      </c>
      <c r="I275" s="9">
        <v>24000</v>
      </c>
      <c r="J275" s="9" t="s">
        <v>46</v>
      </c>
      <c r="K275" s="9">
        <v>12</v>
      </c>
      <c r="L275" s="9" t="s">
        <v>46</v>
      </c>
      <c r="N275" s="2" t="s">
        <v>73</v>
      </c>
      <c r="P275" s="2" t="s">
        <v>78</v>
      </c>
      <c r="Q275" s="2">
        <v>14000</v>
      </c>
      <c r="R275" s="2">
        <v>17000</v>
      </c>
      <c r="S275" s="2">
        <v>18200</v>
      </c>
      <c r="T275" s="2">
        <v>19400</v>
      </c>
      <c r="U275" s="2">
        <v>20600</v>
      </c>
      <c r="V275" s="2">
        <v>21800</v>
      </c>
      <c r="W275" s="2">
        <v>23000</v>
      </c>
      <c r="X275" s="2">
        <v>26000</v>
      </c>
      <c r="AA275" s="2" t="s">
        <v>78</v>
      </c>
      <c r="AB275" s="2">
        <v>14000</v>
      </c>
      <c r="AC275" s="2">
        <v>17000</v>
      </c>
      <c r="AD275" s="2">
        <v>18200</v>
      </c>
      <c r="AE275" s="2">
        <v>19400</v>
      </c>
      <c r="AF275" s="2">
        <v>20600</v>
      </c>
      <c r="AG275" s="2">
        <v>21800</v>
      </c>
      <c r="AH275" s="2">
        <v>23000</v>
      </c>
      <c r="AI275" s="2">
        <v>26000</v>
      </c>
    </row>
    <row r="276" spans="1:34" ht="11.25">
      <c r="A276" s="9"/>
      <c r="B276" s="9"/>
      <c r="C276" s="9"/>
      <c r="D276" s="9"/>
      <c r="E276" s="9"/>
      <c r="F276" s="9"/>
      <c r="G276" s="11"/>
      <c r="H276" s="11"/>
      <c r="I276" s="9"/>
      <c r="J276" s="9"/>
      <c r="K276" s="9"/>
      <c r="L276" s="9"/>
      <c r="N276" s="2">
        <v>0</v>
      </c>
      <c r="P276" s="2" t="s">
        <v>79</v>
      </c>
      <c r="Q276" s="2">
        <v>0.0002678443606907166</v>
      </c>
      <c r="R276" s="2">
        <v>2.101947116001199</v>
      </c>
      <c r="S276" s="2">
        <v>23.118331558950032</v>
      </c>
      <c r="T276" s="2">
        <v>155.5398189035817</v>
      </c>
      <c r="U276" s="2">
        <v>701.7841470882572</v>
      </c>
      <c r="V276" s="2">
        <v>2290.383578459444</v>
      </c>
      <c r="W276" s="2">
        <v>6141.74558049989</v>
      </c>
      <c r="X276" s="2">
        <v>27436.459996238133</v>
      </c>
      <c r="AA276" s="2" t="s">
        <v>80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</row>
    <row r="277" spans="1:12" ht="11.25">
      <c r="A277" s="9"/>
      <c r="B277" s="9"/>
      <c r="C277" s="9"/>
      <c r="D277" s="9"/>
      <c r="E277" s="9"/>
      <c r="F277" s="9"/>
      <c r="G277" s="11"/>
      <c r="H277" s="11"/>
      <c r="I277" s="9"/>
      <c r="J277" s="9"/>
      <c r="K277" s="9"/>
      <c r="L277" s="9"/>
    </row>
    <row r="279" spans="1:35" ht="11.25">
      <c r="A279" s="9">
        <v>1</v>
      </c>
      <c r="B279" s="9" t="s">
        <v>5</v>
      </c>
      <c r="C279" s="9">
        <v>1</v>
      </c>
      <c r="D279" s="9" t="s">
        <v>4</v>
      </c>
      <c r="E279" s="9">
        <v>0</v>
      </c>
      <c r="F279" s="9" t="s">
        <v>14</v>
      </c>
      <c r="G279" s="11">
        <v>39066</v>
      </c>
      <c r="H279" s="11">
        <v>39033</v>
      </c>
      <c r="I279" s="9">
        <v>24000</v>
      </c>
      <c r="J279" s="9" t="s">
        <v>46</v>
      </c>
      <c r="K279" s="9">
        <v>-12</v>
      </c>
      <c r="L279" s="9" t="s">
        <v>46</v>
      </c>
      <c r="N279" s="2" t="s">
        <v>73</v>
      </c>
      <c r="P279" s="2" t="s">
        <v>78</v>
      </c>
      <c r="Q279" s="2">
        <v>14000</v>
      </c>
      <c r="R279" s="2">
        <v>17000</v>
      </c>
      <c r="S279" s="2">
        <v>18200</v>
      </c>
      <c r="T279" s="2">
        <v>19400</v>
      </c>
      <c r="U279" s="2">
        <v>20600</v>
      </c>
      <c r="V279" s="2">
        <v>21800</v>
      </c>
      <c r="W279" s="2">
        <v>23000</v>
      </c>
      <c r="X279" s="2">
        <v>26000</v>
      </c>
      <c r="AA279" s="2" t="s">
        <v>78</v>
      </c>
      <c r="AB279" s="2">
        <v>14000</v>
      </c>
      <c r="AC279" s="2">
        <v>17000</v>
      </c>
      <c r="AD279" s="2">
        <v>18200</v>
      </c>
      <c r="AE279" s="2">
        <v>19400</v>
      </c>
      <c r="AF279" s="2">
        <v>20600</v>
      </c>
      <c r="AG279" s="2">
        <v>21800</v>
      </c>
      <c r="AH279" s="2">
        <v>23000</v>
      </c>
      <c r="AI279" s="2">
        <v>26000</v>
      </c>
    </row>
    <row r="280" spans="1:34" ht="11.25">
      <c r="A280" s="9"/>
      <c r="B280" s="9"/>
      <c r="C280" s="9"/>
      <c r="D280" s="9"/>
      <c r="E280" s="9"/>
      <c r="F280" s="9"/>
      <c r="G280" s="11"/>
      <c r="H280" s="11"/>
      <c r="I280" s="9"/>
      <c r="J280" s="9"/>
      <c r="K280" s="9"/>
      <c r="L280" s="9"/>
      <c r="N280" s="2">
        <v>-25598.99234412925</v>
      </c>
      <c r="P280" s="2" t="s">
        <v>79</v>
      </c>
      <c r="Q280" s="2">
        <v>-36.8022077438584</v>
      </c>
      <c r="R280" s="2">
        <v>-755.9628241808866</v>
      </c>
      <c r="S280" s="2">
        <v>-1792.84969298325</v>
      </c>
      <c r="T280" s="2">
        <v>-3686.0177193113905</v>
      </c>
      <c r="U280" s="2">
        <v>-6704.417636433729</v>
      </c>
      <c r="V280" s="2">
        <v>-10911.727757722078</v>
      </c>
      <c r="W280" s="2">
        <v>0</v>
      </c>
      <c r="X280" s="2">
        <v>-37432.19189566526</v>
      </c>
      <c r="AA280" s="2" t="s">
        <v>80</v>
      </c>
      <c r="AC280" s="2">
        <v>-755.9628241808866</v>
      </c>
      <c r="AD280" s="2">
        <v>-1792.84969298325</v>
      </c>
      <c r="AE280" s="2">
        <v>-3686.0177193113905</v>
      </c>
      <c r="AF280" s="2">
        <v>-6704.417636433729</v>
      </c>
      <c r="AG280" s="2">
        <v>-10911.727757722078</v>
      </c>
      <c r="AH280" s="2">
        <v>-25598.99234412925</v>
      </c>
    </row>
    <row r="281" spans="1:12" ht="11.25">
      <c r="A281" s="9"/>
      <c r="B281" s="9"/>
      <c r="C281" s="9"/>
      <c r="D281" s="9"/>
      <c r="E281" s="9"/>
      <c r="F281" s="9"/>
      <c r="G281" s="11"/>
      <c r="H281" s="11"/>
      <c r="I281" s="9"/>
      <c r="J281" s="9"/>
      <c r="K281" s="9"/>
      <c r="L281" s="9"/>
    </row>
    <row r="283" spans="1:35" ht="11.25">
      <c r="A283" s="9">
        <v>1</v>
      </c>
      <c r="B283" s="9" t="s">
        <v>5</v>
      </c>
      <c r="C283" s="9">
        <v>1</v>
      </c>
      <c r="D283" s="9" t="s">
        <v>4</v>
      </c>
      <c r="E283" s="9">
        <v>1</v>
      </c>
      <c r="F283" s="9" t="s">
        <v>14</v>
      </c>
      <c r="G283" s="11">
        <v>39066</v>
      </c>
      <c r="H283" s="11">
        <v>39033</v>
      </c>
      <c r="I283" s="9">
        <v>24000</v>
      </c>
      <c r="J283" s="9" t="s">
        <v>46</v>
      </c>
      <c r="K283" s="9">
        <v>12</v>
      </c>
      <c r="L283" s="9" t="s">
        <v>46</v>
      </c>
      <c r="N283" s="2" t="s">
        <v>73</v>
      </c>
      <c r="P283" s="2" t="s">
        <v>78</v>
      </c>
      <c r="Q283" s="2">
        <v>14000</v>
      </c>
      <c r="R283" s="2">
        <v>17000</v>
      </c>
      <c r="S283" s="2">
        <v>18200</v>
      </c>
      <c r="T283" s="2">
        <v>19400</v>
      </c>
      <c r="U283" s="2">
        <v>20600</v>
      </c>
      <c r="V283" s="2">
        <v>21800</v>
      </c>
      <c r="W283" s="2">
        <v>23000</v>
      </c>
      <c r="X283" s="2">
        <v>26000</v>
      </c>
      <c r="AA283" s="2" t="s">
        <v>78</v>
      </c>
      <c r="AB283" s="2">
        <v>14000</v>
      </c>
      <c r="AC283" s="2">
        <v>17000</v>
      </c>
      <c r="AD283" s="2">
        <v>18200</v>
      </c>
      <c r="AE283" s="2">
        <v>19400</v>
      </c>
      <c r="AF283" s="2">
        <v>20600</v>
      </c>
      <c r="AG283" s="2">
        <v>21800</v>
      </c>
      <c r="AH283" s="2">
        <v>23000</v>
      </c>
      <c r="AI283" s="2">
        <v>26000</v>
      </c>
    </row>
    <row r="284" spans="1:34" ht="11.25">
      <c r="A284" s="9"/>
      <c r="B284" s="9"/>
      <c r="C284" s="9"/>
      <c r="D284" s="9"/>
      <c r="E284" s="9"/>
      <c r="F284" s="9"/>
      <c r="G284" s="11"/>
      <c r="H284" s="11"/>
      <c r="I284" s="9"/>
      <c r="J284" s="9"/>
      <c r="K284" s="9"/>
      <c r="L284" s="9"/>
      <c r="N284" s="2">
        <v>0</v>
      </c>
      <c r="P284" s="2" t="s">
        <v>79</v>
      </c>
      <c r="Q284" s="2">
        <v>119520.00040329612</v>
      </c>
      <c r="R284" s="2">
        <v>83522.87209429112</v>
      </c>
      <c r="S284" s="2">
        <v>69150.4037652688</v>
      </c>
      <c r="T284" s="2">
        <v>54917.12123338536</v>
      </c>
      <c r="U284" s="2">
        <v>41178.65249578077</v>
      </c>
      <c r="V284" s="2">
        <v>28632.200513643416</v>
      </c>
      <c r="W284" s="2">
        <v>18141.74558049989</v>
      </c>
      <c r="X284" s="2">
        <v>3436.4599962381326</v>
      </c>
      <c r="AA284" s="2" t="s">
        <v>80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</row>
    <row r="285" spans="1:12" ht="11.25">
      <c r="A285" s="9"/>
      <c r="B285" s="9"/>
      <c r="C285" s="9"/>
      <c r="D285" s="9"/>
      <c r="E285" s="9"/>
      <c r="F285" s="9"/>
      <c r="G285" s="11"/>
      <c r="H285" s="11"/>
      <c r="I285" s="9"/>
      <c r="J285" s="9"/>
      <c r="K285" s="9"/>
      <c r="L285" s="9"/>
    </row>
    <row r="287" spans="1:35" ht="11.25">
      <c r="A287" s="9">
        <v>1</v>
      </c>
      <c r="B287" s="9" t="s">
        <v>5</v>
      </c>
      <c r="C287" s="9">
        <v>1</v>
      </c>
      <c r="D287" s="9" t="s">
        <v>4</v>
      </c>
      <c r="E287" s="9">
        <v>1</v>
      </c>
      <c r="F287" s="9" t="s">
        <v>14</v>
      </c>
      <c r="G287" s="11">
        <v>39066</v>
      </c>
      <c r="H287" s="11">
        <v>39033</v>
      </c>
      <c r="I287" s="9">
        <v>24000</v>
      </c>
      <c r="J287" s="9" t="s">
        <v>46</v>
      </c>
      <c r="K287" s="9">
        <v>-12</v>
      </c>
      <c r="L287" s="9" t="s">
        <v>46</v>
      </c>
      <c r="N287" s="2" t="s">
        <v>73</v>
      </c>
      <c r="P287" s="2" t="s">
        <v>78</v>
      </c>
      <c r="Q287" s="2">
        <v>14000</v>
      </c>
      <c r="R287" s="2">
        <v>17000</v>
      </c>
      <c r="S287" s="2">
        <v>18200</v>
      </c>
      <c r="T287" s="2">
        <v>19400</v>
      </c>
      <c r="U287" s="2">
        <v>20600</v>
      </c>
      <c r="V287" s="2">
        <v>21800</v>
      </c>
      <c r="W287" s="2">
        <v>23000</v>
      </c>
      <c r="X287" s="2">
        <v>26000</v>
      </c>
      <c r="AA287" s="2" t="s">
        <v>78</v>
      </c>
      <c r="AB287" s="2">
        <v>14000</v>
      </c>
      <c r="AC287" s="2">
        <v>17000</v>
      </c>
      <c r="AD287" s="2">
        <v>18200</v>
      </c>
      <c r="AE287" s="2">
        <v>19400</v>
      </c>
      <c r="AF287" s="2">
        <v>20600</v>
      </c>
      <c r="AG287" s="2">
        <v>21800</v>
      </c>
      <c r="AH287" s="2">
        <v>23000</v>
      </c>
      <c r="AI287" s="2">
        <v>26000</v>
      </c>
    </row>
    <row r="288" spans="1:34" ht="11.25">
      <c r="A288" s="9"/>
      <c r="B288" s="9"/>
      <c r="C288" s="9"/>
      <c r="D288" s="9"/>
      <c r="E288" s="9"/>
      <c r="F288" s="9"/>
      <c r="G288" s="11"/>
      <c r="H288" s="11"/>
      <c r="I288" s="9"/>
      <c r="J288" s="9"/>
      <c r="K288" s="9"/>
      <c r="L288" s="9"/>
      <c r="N288" s="2">
        <v>-85157.53725166694</v>
      </c>
      <c r="P288" s="2" t="s">
        <v>79</v>
      </c>
      <c r="Q288" s="2">
        <v>-120512.02250565772</v>
      </c>
      <c r="R288" s="2">
        <v>-85157.53725166694</v>
      </c>
      <c r="S288" s="2">
        <v>-71703.9363258432</v>
      </c>
      <c r="T288" s="2">
        <v>-59051.78275063155</v>
      </c>
      <c r="U288" s="2">
        <v>-47504.41763643373</v>
      </c>
      <c r="V288" s="2">
        <v>-37311.72775772208</v>
      </c>
      <c r="W288" s="2">
        <v>-28623.4690220193</v>
      </c>
      <c r="X288" s="2">
        <v>-13432.191895665259</v>
      </c>
      <c r="AA288" s="2" t="s">
        <v>80</v>
      </c>
      <c r="AC288" s="2">
        <v>-85157.53725166694</v>
      </c>
      <c r="AD288" s="2">
        <v>-71703.9363258432</v>
      </c>
      <c r="AE288" s="2">
        <v>-59051.78275063155</v>
      </c>
      <c r="AF288" s="2">
        <v>-47504.41763643373</v>
      </c>
      <c r="AG288" s="2">
        <v>-37311.72775772208</v>
      </c>
      <c r="AH288" s="2">
        <v>-28623.4690220193</v>
      </c>
    </row>
    <row r="289" spans="1:12" ht="11.25">
      <c r="A289" s="9"/>
      <c r="B289" s="9"/>
      <c r="C289" s="9"/>
      <c r="D289" s="9"/>
      <c r="E289" s="9"/>
      <c r="F289" s="9"/>
      <c r="G289" s="11"/>
      <c r="H289" s="11"/>
      <c r="I289" s="9"/>
      <c r="J289" s="9"/>
      <c r="K289" s="9"/>
      <c r="L289" s="9"/>
    </row>
    <row r="291" spans="1:35" ht="11.25">
      <c r="A291" s="9">
        <v>1</v>
      </c>
      <c r="B291" s="9" t="s">
        <v>5</v>
      </c>
      <c r="C291" s="9">
        <v>1</v>
      </c>
      <c r="D291" s="9" t="s">
        <v>4</v>
      </c>
      <c r="E291" s="9">
        <v>0</v>
      </c>
      <c r="F291" s="9" t="s">
        <v>14</v>
      </c>
      <c r="G291" s="11">
        <v>39066</v>
      </c>
      <c r="H291" s="11">
        <v>39033</v>
      </c>
      <c r="I291" s="9">
        <v>24000</v>
      </c>
      <c r="J291" s="9">
        <v>1</v>
      </c>
      <c r="K291" s="9">
        <v>12</v>
      </c>
      <c r="L291" s="9">
        <v>2000</v>
      </c>
      <c r="N291" s="2" t="s">
        <v>73</v>
      </c>
      <c r="P291" s="2" t="s">
        <v>78</v>
      </c>
      <c r="Q291" s="2">
        <v>14000</v>
      </c>
      <c r="R291" s="2">
        <v>17000</v>
      </c>
      <c r="S291" s="2">
        <v>18200</v>
      </c>
      <c r="T291" s="2">
        <v>19400</v>
      </c>
      <c r="U291" s="2">
        <v>20600</v>
      </c>
      <c r="V291" s="2">
        <v>21800</v>
      </c>
      <c r="W291" s="2">
        <v>23000</v>
      </c>
      <c r="X291" s="2">
        <v>26000</v>
      </c>
      <c r="AA291" s="2" t="s">
        <v>78</v>
      </c>
      <c r="AB291" s="2">
        <v>14000</v>
      </c>
      <c r="AC291" s="2">
        <v>17000</v>
      </c>
      <c r="AD291" s="2">
        <v>18200</v>
      </c>
      <c r="AE291" s="2">
        <v>19400</v>
      </c>
      <c r="AF291" s="2">
        <v>20600</v>
      </c>
      <c r="AG291" s="2">
        <v>21800</v>
      </c>
      <c r="AH291" s="2">
        <v>23000</v>
      </c>
      <c r="AI291" s="2">
        <v>26000</v>
      </c>
    </row>
    <row r="292" spans="1:34" ht="11.25">
      <c r="A292" s="9"/>
      <c r="B292" s="9"/>
      <c r="C292" s="9"/>
      <c r="D292" s="9"/>
      <c r="E292" s="9"/>
      <c r="F292" s="9"/>
      <c r="G292" s="11"/>
      <c r="H292" s="11"/>
      <c r="I292" s="9"/>
      <c r="J292" s="9"/>
      <c r="K292" s="9"/>
      <c r="L292" s="9"/>
      <c r="N292" s="2">
        <v>-23997.898052883997</v>
      </c>
      <c r="P292" s="2" t="s">
        <v>79</v>
      </c>
      <c r="Q292" s="2">
        <v>-23999.99973215564</v>
      </c>
      <c r="R292" s="2">
        <v>-23997.898052883997</v>
      </c>
      <c r="S292" s="2">
        <v>-23976.88166844105</v>
      </c>
      <c r="T292" s="2">
        <v>-23844.46018109642</v>
      </c>
      <c r="U292" s="2">
        <v>-23298.215852911744</v>
      </c>
      <c r="V292" s="2">
        <v>-21709.616421540555</v>
      </c>
      <c r="W292" s="2">
        <v>-17858.25441950011</v>
      </c>
      <c r="X292" s="2">
        <v>0</v>
      </c>
      <c r="AA292" s="2" t="s">
        <v>80</v>
      </c>
      <c r="AC292" s="2">
        <v>-23997.898052883997</v>
      </c>
      <c r="AD292" s="2">
        <v>-23976.88166844105</v>
      </c>
      <c r="AE292" s="2">
        <v>-23844.46018109642</v>
      </c>
      <c r="AF292" s="2">
        <v>-23298.215852911744</v>
      </c>
      <c r="AG292" s="2">
        <v>-21709.616421540555</v>
      </c>
      <c r="AH292" s="2">
        <v>-17858.25441950011</v>
      </c>
    </row>
    <row r="293" spans="1:12" ht="11.25">
      <c r="A293" s="9"/>
      <c r="B293" s="9"/>
      <c r="C293" s="9"/>
      <c r="D293" s="9"/>
      <c r="E293" s="9"/>
      <c r="F293" s="9"/>
      <c r="G293" s="11"/>
      <c r="H293" s="11"/>
      <c r="I293" s="9"/>
      <c r="J293" s="9"/>
      <c r="K293" s="9"/>
      <c r="L293" s="9"/>
    </row>
    <row r="294" ht="11.25">
      <c r="I294" s="9"/>
    </row>
    <row r="295" spans="1:35" ht="11.25">
      <c r="A295" s="9">
        <v>1</v>
      </c>
      <c r="B295" s="9" t="s">
        <v>5</v>
      </c>
      <c r="C295" s="9">
        <v>1</v>
      </c>
      <c r="D295" s="9" t="s">
        <v>4</v>
      </c>
      <c r="E295" s="9">
        <v>0</v>
      </c>
      <c r="F295" s="9" t="s">
        <v>14</v>
      </c>
      <c r="G295" s="11">
        <v>39066</v>
      </c>
      <c r="H295" s="11">
        <v>39033</v>
      </c>
      <c r="I295" s="9">
        <v>24000</v>
      </c>
      <c r="J295" s="9">
        <v>1</v>
      </c>
      <c r="K295" s="9">
        <v>-12</v>
      </c>
      <c r="L295" s="9">
        <v>2000</v>
      </c>
      <c r="N295" s="2" t="s">
        <v>73</v>
      </c>
      <c r="P295" s="2" t="s">
        <v>78</v>
      </c>
      <c r="Q295" s="2">
        <v>14000</v>
      </c>
      <c r="R295" s="2">
        <v>17000</v>
      </c>
      <c r="S295" s="2">
        <v>18200</v>
      </c>
      <c r="T295" s="2">
        <v>19400</v>
      </c>
      <c r="U295" s="2">
        <v>20600</v>
      </c>
      <c r="V295" s="2">
        <v>21800</v>
      </c>
      <c r="W295" s="2">
        <v>23000</v>
      </c>
      <c r="X295" s="2">
        <v>26000</v>
      </c>
      <c r="AA295" s="2" t="s">
        <v>78</v>
      </c>
      <c r="AB295" s="2">
        <v>14000</v>
      </c>
      <c r="AC295" s="2">
        <v>17000</v>
      </c>
      <c r="AD295" s="2">
        <v>18200</v>
      </c>
      <c r="AE295" s="2">
        <v>19400</v>
      </c>
      <c r="AF295" s="2">
        <v>20600</v>
      </c>
      <c r="AG295" s="2">
        <v>21800</v>
      </c>
      <c r="AH295" s="2">
        <v>23000</v>
      </c>
      <c r="AI295" s="2">
        <v>26000</v>
      </c>
    </row>
    <row r="296" spans="1:34" ht="11.25">
      <c r="A296" s="9"/>
      <c r="B296" s="9"/>
      <c r="C296" s="9"/>
      <c r="D296" s="9"/>
      <c r="E296" s="9"/>
      <c r="F296" s="9"/>
      <c r="G296" s="11"/>
      <c r="H296" s="11"/>
      <c r="I296" s="9"/>
      <c r="J296" s="9"/>
      <c r="K296" s="9"/>
      <c r="L296" s="9"/>
      <c r="N296" s="2">
        <v>-1598.9923441292485</v>
      </c>
      <c r="P296" s="2" t="s">
        <v>79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-13432.191895665259</v>
      </c>
      <c r="AA296" s="2" t="s">
        <v>80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-1598.9923441292485</v>
      </c>
    </row>
    <row r="297" spans="1:12" ht="11.25">
      <c r="A297" s="9"/>
      <c r="B297" s="9"/>
      <c r="C297" s="9"/>
      <c r="D297" s="9"/>
      <c r="E297" s="9"/>
      <c r="F297" s="9"/>
      <c r="G297" s="11"/>
      <c r="H297" s="11"/>
      <c r="I297" s="9"/>
      <c r="J297" s="9"/>
      <c r="K297" s="9"/>
      <c r="L297" s="9"/>
    </row>
    <row r="299" spans="1:35" ht="11.25">
      <c r="A299" s="9">
        <v>1</v>
      </c>
      <c r="B299" s="9" t="s">
        <v>5</v>
      </c>
      <c r="C299" s="9">
        <v>1</v>
      </c>
      <c r="D299" s="9" t="s">
        <v>4</v>
      </c>
      <c r="E299" s="9">
        <v>1</v>
      </c>
      <c r="F299" s="9" t="s">
        <v>14</v>
      </c>
      <c r="G299" s="11">
        <v>39066</v>
      </c>
      <c r="H299" s="11">
        <v>39033</v>
      </c>
      <c r="I299" s="9">
        <v>24000</v>
      </c>
      <c r="J299" s="9">
        <v>1</v>
      </c>
      <c r="K299" s="9">
        <v>12</v>
      </c>
      <c r="L299" s="9">
        <v>2000</v>
      </c>
      <c r="N299" s="2" t="s">
        <v>73</v>
      </c>
      <c r="P299" s="2" t="s">
        <v>78</v>
      </c>
      <c r="Q299" s="2">
        <v>14000</v>
      </c>
      <c r="R299" s="2">
        <v>17000</v>
      </c>
      <c r="S299" s="2">
        <v>18200</v>
      </c>
      <c r="T299" s="2">
        <v>19400</v>
      </c>
      <c r="U299" s="2">
        <v>20600</v>
      </c>
      <c r="V299" s="2">
        <v>21800</v>
      </c>
      <c r="W299" s="2">
        <v>23000</v>
      </c>
      <c r="X299" s="2">
        <v>26000</v>
      </c>
      <c r="AA299" s="2" t="s">
        <v>78</v>
      </c>
      <c r="AB299" s="2">
        <v>14000</v>
      </c>
      <c r="AC299" s="2">
        <v>17000</v>
      </c>
      <c r="AD299" s="2">
        <v>18200</v>
      </c>
      <c r="AE299" s="2">
        <v>19400</v>
      </c>
      <c r="AF299" s="2">
        <v>20600</v>
      </c>
      <c r="AG299" s="2">
        <v>21800</v>
      </c>
      <c r="AH299" s="2">
        <v>23000</v>
      </c>
      <c r="AI299" s="2">
        <v>26000</v>
      </c>
    </row>
    <row r="300" spans="1:34" ht="11.25">
      <c r="A300" s="9"/>
      <c r="B300" s="9"/>
      <c r="C300" s="9"/>
      <c r="D300" s="9"/>
      <c r="E300" s="9"/>
      <c r="F300" s="9"/>
      <c r="G300" s="11"/>
      <c r="H300" s="11"/>
      <c r="I300" s="9"/>
      <c r="J300" s="9"/>
      <c r="K300" s="9"/>
      <c r="L300" s="9"/>
      <c r="N300" s="2">
        <v>-5858.25441950011</v>
      </c>
      <c r="P300" s="2" t="s">
        <v>79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-5858.25441950011</v>
      </c>
      <c r="X300" s="2">
        <v>-20563.540003761867</v>
      </c>
      <c r="AA300" s="2" t="s">
        <v>80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-5858.25441950011</v>
      </c>
    </row>
    <row r="301" spans="1:12" ht="11.25">
      <c r="A301" s="9"/>
      <c r="B301" s="9"/>
      <c r="C301" s="9"/>
      <c r="D301" s="9"/>
      <c r="E301" s="9"/>
      <c r="F301" s="9"/>
      <c r="G301" s="11"/>
      <c r="H301" s="11"/>
      <c r="I301" s="9"/>
      <c r="J301" s="9"/>
      <c r="K301" s="9"/>
      <c r="L301" s="9"/>
    </row>
    <row r="303" spans="1:35" ht="11.25">
      <c r="A303" s="9">
        <v>1</v>
      </c>
      <c r="B303" s="9" t="s">
        <v>5</v>
      </c>
      <c r="C303" s="9">
        <v>1</v>
      </c>
      <c r="D303" s="9" t="s">
        <v>4</v>
      </c>
      <c r="E303" s="9">
        <v>1</v>
      </c>
      <c r="F303" s="9" t="s">
        <v>14</v>
      </c>
      <c r="G303" s="11">
        <v>39066</v>
      </c>
      <c r="H303" s="11">
        <v>39033</v>
      </c>
      <c r="I303" s="9">
        <v>24000</v>
      </c>
      <c r="J303" s="9">
        <v>1</v>
      </c>
      <c r="K303" s="9">
        <v>-12</v>
      </c>
      <c r="L303" s="9">
        <v>2000</v>
      </c>
      <c r="N303" s="2" t="s">
        <v>73</v>
      </c>
      <c r="P303" s="2" t="s">
        <v>78</v>
      </c>
      <c r="Q303" s="2">
        <v>14000</v>
      </c>
      <c r="R303" s="2">
        <v>17000</v>
      </c>
      <c r="S303" s="2">
        <v>18200</v>
      </c>
      <c r="T303" s="2">
        <v>19400</v>
      </c>
      <c r="U303" s="2">
        <v>20600</v>
      </c>
      <c r="V303" s="2">
        <v>21800</v>
      </c>
      <c r="W303" s="2">
        <v>23000</v>
      </c>
      <c r="X303" s="2">
        <v>26000</v>
      </c>
      <c r="AA303" s="2" t="s">
        <v>78</v>
      </c>
      <c r="AB303" s="2">
        <v>14000</v>
      </c>
      <c r="AC303" s="2">
        <v>17000</v>
      </c>
      <c r="AD303" s="2">
        <v>18200</v>
      </c>
      <c r="AE303" s="2">
        <v>19400</v>
      </c>
      <c r="AF303" s="2">
        <v>20600</v>
      </c>
      <c r="AG303" s="2">
        <v>21800</v>
      </c>
      <c r="AH303" s="2">
        <v>23000</v>
      </c>
      <c r="AI303" s="2">
        <v>26000</v>
      </c>
    </row>
    <row r="304" spans="1:34" ht="11.25">
      <c r="A304" s="9"/>
      <c r="B304" s="9"/>
      <c r="C304" s="9"/>
      <c r="D304" s="9"/>
      <c r="E304" s="9"/>
      <c r="F304" s="9"/>
      <c r="G304" s="11"/>
      <c r="H304" s="11"/>
      <c r="I304" s="9"/>
      <c r="J304" s="9"/>
      <c r="K304" s="9"/>
      <c r="L304" s="9"/>
      <c r="N304" s="2">
        <v>-61157.53725166695</v>
      </c>
      <c r="P304" s="2" t="s">
        <v>79</v>
      </c>
      <c r="Q304" s="2">
        <v>-96512.02250565772</v>
      </c>
      <c r="R304" s="2">
        <v>-61157.53725166695</v>
      </c>
      <c r="S304" s="2">
        <v>-47703.9363258432</v>
      </c>
      <c r="T304" s="2">
        <v>-35051.78275063155</v>
      </c>
      <c r="U304" s="2">
        <v>-23504.41763643373</v>
      </c>
      <c r="V304" s="2">
        <v>-13311.727757722078</v>
      </c>
      <c r="W304" s="2">
        <v>-4623.469022019301</v>
      </c>
      <c r="X304" s="2">
        <v>0</v>
      </c>
      <c r="AA304" s="2" t="s">
        <v>80</v>
      </c>
      <c r="AC304" s="2">
        <v>-61157.53725166695</v>
      </c>
      <c r="AD304" s="2">
        <v>-47703.9363258432</v>
      </c>
      <c r="AE304" s="2">
        <v>-35051.78275063155</v>
      </c>
      <c r="AF304" s="2">
        <v>-23504.41763643373</v>
      </c>
      <c r="AG304" s="2">
        <v>-13311.727757722078</v>
      </c>
      <c r="AH304" s="2">
        <v>-4623.469022019301</v>
      </c>
    </row>
    <row r="305" spans="1:12" ht="11.25">
      <c r="A305" s="9"/>
      <c r="B305" s="9"/>
      <c r="C305" s="9"/>
      <c r="D305" s="9"/>
      <c r="E305" s="9"/>
      <c r="F305" s="9"/>
      <c r="G305" s="11"/>
      <c r="H305" s="11"/>
      <c r="I305" s="9"/>
      <c r="J305" s="9"/>
      <c r="K305" s="9"/>
      <c r="L305" s="9"/>
    </row>
    <row r="307" spans="1:35" ht="11.25">
      <c r="A307" s="9">
        <v>1</v>
      </c>
      <c r="B307" s="9" t="s">
        <v>5</v>
      </c>
      <c r="C307" s="9">
        <v>1</v>
      </c>
      <c r="D307" s="9" t="s">
        <v>4</v>
      </c>
      <c r="E307" s="9">
        <v>0</v>
      </c>
      <c r="F307" s="9" t="s">
        <v>14</v>
      </c>
      <c r="G307" s="11">
        <v>39066</v>
      </c>
      <c r="H307" s="11">
        <v>39033</v>
      </c>
      <c r="I307" s="9">
        <v>24000</v>
      </c>
      <c r="J307" s="9">
        <v>1</v>
      </c>
      <c r="K307" s="9">
        <v>12</v>
      </c>
      <c r="L307" s="9">
        <v>202</v>
      </c>
      <c r="N307" s="2" t="s">
        <v>73</v>
      </c>
      <c r="P307" s="2" t="s">
        <v>78</v>
      </c>
      <c r="Q307" s="2">
        <v>14000</v>
      </c>
      <c r="R307" s="2">
        <v>17000</v>
      </c>
      <c r="S307" s="2">
        <v>18200</v>
      </c>
      <c r="T307" s="2">
        <v>19400</v>
      </c>
      <c r="U307" s="2">
        <v>20600</v>
      </c>
      <c r="V307" s="2">
        <v>21800</v>
      </c>
      <c r="W307" s="2">
        <v>23000</v>
      </c>
      <c r="X307" s="2">
        <v>26000</v>
      </c>
      <c r="AA307" s="2" t="s">
        <v>78</v>
      </c>
      <c r="AB307" s="2">
        <v>14000</v>
      </c>
      <c r="AC307" s="2">
        <v>17000</v>
      </c>
      <c r="AD307" s="2">
        <v>18200</v>
      </c>
      <c r="AE307" s="2">
        <v>19400</v>
      </c>
      <c r="AF307" s="2">
        <v>20600</v>
      </c>
      <c r="AG307" s="2">
        <v>21800</v>
      </c>
      <c r="AH307" s="2">
        <v>23000</v>
      </c>
      <c r="AI307" s="2">
        <v>26000</v>
      </c>
    </row>
    <row r="308" spans="1:34" ht="11.25">
      <c r="A308" s="9"/>
      <c r="B308" s="9"/>
      <c r="C308" s="9"/>
      <c r="D308" s="9"/>
      <c r="E308" s="9"/>
      <c r="F308" s="9"/>
      <c r="G308" s="11"/>
      <c r="H308" s="11"/>
      <c r="I308" s="9"/>
      <c r="J308" s="9"/>
      <c r="K308" s="9"/>
      <c r="L308" s="9"/>
      <c r="N308" s="2">
        <v>-2421.898052883999</v>
      </c>
      <c r="P308" s="2" t="s">
        <v>79</v>
      </c>
      <c r="Q308" s="2">
        <v>-2423.9997321556393</v>
      </c>
      <c r="R308" s="2">
        <v>-2421.898052883999</v>
      </c>
      <c r="S308" s="2">
        <v>-2400.88166844105</v>
      </c>
      <c r="T308" s="2">
        <v>-2268.460181096418</v>
      </c>
      <c r="U308" s="2">
        <v>-1722.2158529117428</v>
      </c>
      <c r="V308" s="2">
        <v>-133.61642154055608</v>
      </c>
      <c r="W308" s="2">
        <v>0</v>
      </c>
      <c r="X308" s="2">
        <v>0</v>
      </c>
      <c r="AA308" s="2" t="s">
        <v>80</v>
      </c>
      <c r="AC308" s="2">
        <v>-2421.898052883999</v>
      </c>
      <c r="AD308" s="2">
        <v>-2400.88166844105</v>
      </c>
      <c r="AE308" s="2">
        <v>-2268.460181096418</v>
      </c>
      <c r="AF308" s="2">
        <v>-1722.2158529117428</v>
      </c>
      <c r="AG308" s="2">
        <v>-133.61642154055608</v>
      </c>
      <c r="AH308" s="2">
        <v>0</v>
      </c>
    </row>
    <row r="309" spans="1:12" ht="11.25">
      <c r="A309" s="9"/>
      <c r="B309" s="9"/>
      <c r="C309" s="9"/>
      <c r="D309" s="9"/>
      <c r="E309" s="9"/>
      <c r="F309" s="9"/>
      <c r="G309" s="11"/>
      <c r="H309" s="11"/>
      <c r="I309" s="9"/>
      <c r="J309" s="9"/>
      <c r="K309" s="9"/>
      <c r="L309" s="9"/>
    </row>
    <row r="311" spans="1:35" ht="11.25">
      <c r="A311" s="9">
        <v>1</v>
      </c>
      <c r="B311" s="9" t="s">
        <v>5</v>
      </c>
      <c r="C311" s="9">
        <v>1</v>
      </c>
      <c r="D311" s="9" t="s">
        <v>4</v>
      </c>
      <c r="E311" s="9">
        <v>0</v>
      </c>
      <c r="F311" s="9" t="s">
        <v>14</v>
      </c>
      <c r="G311" s="11">
        <v>39066</v>
      </c>
      <c r="H311" s="11">
        <v>39033</v>
      </c>
      <c r="I311" s="9">
        <v>24000</v>
      </c>
      <c r="J311" s="9">
        <v>1</v>
      </c>
      <c r="K311" s="9">
        <v>-12</v>
      </c>
      <c r="L311" s="9">
        <v>202</v>
      </c>
      <c r="N311" s="2" t="s">
        <v>73</v>
      </c>
      <c r="P311" s="2" t="s">
        <v>78</v>
      </c>
      <c r="Q311" s="2">
        <v>14000</v>
      </c>
      <c r="R311" s="2">
        <v>17000</v>
      </c>
      <c r="S311" s="2">
        <v>18200</v>
      </c>
      <c r="T311" s="2">
        <v>19400</v>
      </c>
      <c r="U311" s="2">
        <v>20600</v>
      </c>
      <c r="V311" s="2">
        <v>21800</v>
      </c>
      <c r="W311" s="2">
        <v>23000</v>
      </c>
      <c r="X311" s="2">
        <v>26000</v>
      </c>
      <c r="AA311" s="2" t="s">
        <v>78</v>
      </c>
      <c r="AB311" s="2">
        <v>14000</v>
      </c>
      <c r="AC311" s="2">
        <v>17000</v>
      </c>
      <c r="AD311" s="2">
        <v>18200</v>
      </c>
      <c r="AE311" s="2">
        <v>19400</v>
      </c>
      <c r="AF311" s="2">
        <v>20600</v>
      </c>
      <c r="AG311" s="2">
        <v>21800</v>
      </c>
      <c r="AH311" s="2">
        <v>23000</v>
      </c>
      <c r="AI311" s="2">
        <v>26000</v>
      </c>
    </row>
    <row r="312" spans="1:34" ht="11.25">
      <c r="A312" s="9"/>
      <c r="B312" s="9"/>
      <c r="C312" s="9"/>
      <c r="D312" s="9"/>
      <c r="E312" s="9"/>
      <c r="F312" s="9"/>
      <c r="G312" s="11"/>
      <c r="H312" s="11"/>
      <c r="I312" s="9"/>
      <c r="J312" s="9"/>
      <c r="K312" s="9"/>
      <c r="L312" s="9"/>
      <c r="N312" s="2">
        <v>-23174.99234412925</v>
      </c>
      <c r="P312" s="2" t="s">
        <v>79</v>
      </c>
      <c r="Q312" s="2">
        <v>0</v>
      </c>
      <c r="R312" s="2">
        <v>0</v>
      </c>
      <c r="S312" s="2">
        <v>0</v>
      </c>
      <c r="T312" s="2">
        <v>-1262.0177193113905</v>
      </c>
      <c r="U312" s="2">
        <v>-4280.417636433729</v>
      </c>
      <c r="V312" s="2">
        <v>-8487.727757722078</v>
      </c>
      <c r="W312" s="2">
        <v>0</v>
      </c>
      <c r="X312" s="2">
        <v>-35008.19189566526</v>
      </c>
      <c r="AA312" s="2" t="s">
        <v>80</v>
      </c>
      <c r="AC312" s="2">
        <v>0</v>
      </c>
      <c r="AD312" s="2">
        <v>0</v>
      </c>
      <c r="AE312" s="2">
        <v>-1262.0177193113905</v>
      </c>
      <c r="AF312" s="2">
        <v>-4280.417636433729</v>
      </c>
      <c r="AG312" s="2">
        <v>-8487.727757722078</v>
      </c>
      <c r="AH312" s="2">
        <v>-23174.99234412925</v>
      </c>
    </row>
    <row r="313" spans="1:12" ht="11.25">
      <c r="A313" s="9"/>
      <c r="B313" s="9"/>
      <c r="C313" s="9"/>
      <c r="D313" s="9"/>
      <c r="E313" s="9"/>
      <c r="F313" s="9"/>
      <c r="G313" s="11"/>
      <c r="H313" s="11"/>
      <c r="I313" s="9"/>
      <c r="J313" s="9"/>
      <c r="K313" s="9"/>
      <c r="L313" s="9"/>
    </row>
    <row r="315" spans="1:35" ht="11.25">
      <c r="A315" s="9">
        <v>1</v>
      </c>
      <c r="B315" s="9" t="s">
        <v>5</v>
      </c>
      <c r="C315" s="9">
        <v>1</v>
      </c>
      <c r="D315" s="9" t="s">
        <v>4</v>
      </c>
      <c r="E315" s="9">
        <v>1</v>
      </c>
      <c r="F315" s="9" t="s">
        <v>14</v>
      </c>
      <c r="G315" s="11">
        <v>39066</v>
      </c>
      <c r="H315" s="11">
        <v>39033</v>
      </c>
      <c r="I315" s="9">
        <v>24000</v>
      </c>
      <c r="J315" s="9">
        <v>1</v>
      </c>
      <c r="K315" s="9">
        <v>12</v>
      </c>
      <c r="L315" s="9">
        <v>202</v>
      </c>
      <c r="N315" s="2" t="s">
        <v>73</v>
      </c>
      <c r="P315" s="2" t="s">
        <v>78</v>
      </c>
      <c r="Q315" s="2">
        <v>14000</v>
      </c>
      <c r="R315" s="2">
        <v>17000</v>
      </c>
      <c r="S315" s="2">
        <v>18200</v>
      </c>
      <c r="T315" s="2">
        <v>19400</v>
      </c>
      <c r="U315" s="2">
        <v>20600</v>
      </c>
      <c r="V315" s="2">
        <v>21800</v>
      </c>
      <c r="W315" s="2">
        <v>23000</v>
      </c>
      <c r="X315" s="2">
        <v>26000</v>
      </c>
      <c r="AA315" s="2" t="s">
        <v>78</v>
      </c>
      <c r="AB315" s="2">
        <v>14000</v>
      </c>
      <c r="AC315" s="2">
        <v>17000</v>
      </c>
      <c r="AD315" s="2">
        <v>18200</v>
      </c>
      <c r="AE315" s="2">
        <v>19400</v>
      </c>
      <c r="AF315" s="2">
        <v>20600</v>
      </c>
      <c r="AG315" s="2">
        <v>21800</v>
      </c>
      <c r="AH315" s="2">
        <v>23000</v>
      </c>
      <c r="AI315" s="2">
        <v>26000</v>
      </c>
    </row>
    <row r="316" spans="1:34" ht="11.25">
      <c r="A316" s="9"/>
      <c r="B316" s="9"/>
      <c r="C316" s="9"/>
      <c r="D316" s="9"/>
      <c r="E316" s="9"/>
      <c r="F316" s="9"/>
      <c r="G316" s="11"/>
      <c r="H316" s="11"/>
      <c r="I316" s="9"/>
      <c r="J316" s="9"/>
      <c r="K316" s="9"/>
      <c r="L316" s="9"/>
      <c r="N316" s="2">
        <v>0</v>
      </c>
      <c r="P316" s="2" t="s">
        <v>79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AA316" s="2" t="s">
        <v>80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</row>
    <row r="317" spans="1:12" ht="11.25">
      <c r="A317" s="9"/>
      <c r="B317" s="9"/>
      <c r="C317" s="9"/>
      <c r="D317" s="9"/>
      <c r="E317" s="9"/>
      <c r="F317" s="9"/>
      <c r="G317" s="11"/>
      <c r="H317" s="11"/>
      <c r="I317" s="9"/>
      <c r="J317" s="9"/>
      <c r="K317" s="9"/>
      <c r="L317" s="9"/>
    </row>
    <row r="319" spans="1:35" ht="11.25">
      <c r="A319" s="9">
        <v>1</v>
      </c>
      <c r="B319" s="9" t="s">
        <v>5</v>
      </c>
      <c r="C319" s="9">
        <v>1</v>
      </c>
      <c r="D319" s="9" t="s">
        <v>4</v>
      </c>
      <c r="E319" s="9">
        <v>1</v>
      </c>
      <c r="F319" s="9" t="s">
        <v>14</v>
      </c>
      <c r="G319" s="11">
        <v>39066</v>
      </c>
      <c r="H319" s="11">
        <v>39033</v>
      </c>
      <c r="I319" s="9">
        <v>24000</v>
      </c>
      <c r="J319" s="9">
        <v>1</v>
      </c>
      <c r="K319" s="9">
        <v>-12</v>
      </c>
      <c r="L319" s="9">
        <v>202</v>
      </c>
      <c r="N319" s="2" t="s">
        <v>73</v>
      </c>
      <c r="P319" s="2" t="s">
        <v>78</v>
      </c>
      <c r="Q319" s="2">
        <v>14000</v>
      </c>
      <c r="R319" s="2">
        <v>17000</v>
      </c>
      <c r="S319" s="2">
        <v>18200</v>
      </c>
      <c r="T319" s="2">
        <v>19400</v>
      </c>
      <c r="U319" s="2">
        <v>20600</v>
      </c>
      <c r="V319" s="2">
        <v>21800</v>
      </c>
      <c r="W319" s="2">
        <v>23000</v>
      </c>
      <c r="X319" s="2">
        <v>26000</v>
      </c>
      <c r="AA319" s="2" t="s">
        <v>78</v>
      </c>
      <c r="AB319" s="2">
        <v>14000</v>
      </c>
      <c r="AC319" s="2">
        <v>17000</v>
      </c>
      <c r="AD319" s="2">
        <v>18200</v>
      </c>
      <c r="AE319" s="2">
        <v>19400</v>
      </c>
      <c r="AF319" s="2">
        <v>20600</v>
      </c>
      <c r="AG319" s="2">
        <v>21800</v>
      </c>
      <c r="AH319" s="2">
        <v>23000</v>
      </c>
      <c r="AI319" s="2">
        <v>26000</v>
      </c>
    </row>
    <row r="320" spans="1:34" ht="11.25">
      <c r="A320" s="9"/>
      <c r="B320" s="9"/>
      <c r="C320" s="9"/>
      <c r="D320" s="9"/>
      <c r="E320" s="9"/>
      <c r="F320" s="9"/>
      <c r="G320" s="11"/>
      <c r="H320" s="11"/>
      <c r="I320" s="9"/>
      <c r="J320" s="9"/>
      <c r="K320" s="9"/>
      <c r="L320" s="9"/>
      <c r="N320" s="2">
        <v>-82733.53725166694</v>
      </c>
      <c r="P320" s="2" t="s">
        <v>79</v>
      </c>
      <c r="Q320" s="2">
        <v>-118088.02250565772</v>
      </c>
      <c r="R320" s="2">
        <v>-82733.53725166694</v>
      </c>
      <c r="S320" s="2">
        <v>-69279.9363258432</v>
      </c>
      <c r="T320" s="2">
        <v>-56627.78275063155</v>
      </c>
      <c r="U320" s="2">
        <v>-45080.41763643373</v>
      </c>
      <c r="V320" s="2">
        <v>-34887.72775772208</v>
      </c>
      <c r="W320" s="2">
        <v>-26199.4690220193</v>
      </c>
      <c r="X320" s="2">
        <v>-11008.191895665259</v>
      </c>
      <c r="AA320" s="2" t="s">
        <v>80</v>
      </c>
      <c r="AC320" s="2">
        <v>-82733.53725166694</v>
      </c>
      <c r="AD320" s="2">
        <v>-69279.9363258432</v>
      </c>
      <c r="AE320" s="2">
        <v>-56627.78275063155</v>
      </c>
      <c r="AF320" s="2">
        <v>-45080.41763643373</v>
      </c>
      <c r="AG320" s="2">
        <v>-34887.72775772208</v>
      </c>
      <c r="AH320" s="2">
        <v>-26199.4690220193</v>
      </c>
    </row>
    <row r="321" spans="1:12" ht="11.25">
      <c r="A321" s="9"/>
      <c r="B321" s="9"/>
      <c r="C321" s="9"/>
      <c r="D321" s="9"/>
      <c r="E321" s="9"/>
      <c r="F321" s="9"/>
      <c r="G321" s="11"/>
      <c r="H321" s="11"/>
      <c r="I321" s="9"/>
      <c r="J321" s="9"/>
      <c r="K321" s="9"/>
      <c r="L321" s="9"/>
    </row>
    <row r="324" ht="11.25">
      <c r="B324" s="2" t="s">
        <v>76</v>
      </c>
    </row>
    <row r="326" ht="11.25">
      <c r="B326" s="2" t="s">
        <v>77</v>
      </c>
    </row>
    <row r="327" spans="1:35" ht="11.25">
      <c r="A327" s="6">
        <v>1</v>
      </c>
      <c r="B327" s="6" t="s">
        <v>5</v>
      </c>
      <c r="C327" s="6">
        <v>1</v>
      </c>
      <c r="D327" s="6" t="s">
        <v>4</v>
      </c>
      <c r="E327" s="6"/>
      <c r="F327" s="6" t="s">
        <v>14</v>
      </c>
      <c r="G327" s="7">
        <v>39066</v>
      </c>
      <c r="H327" s="7"/>
      <c r="I327" s="6"/>
      <c r="J327" s="6" t="s">
        <v>46</v>
      </c>
      <c r="K327" s="6">
        <v>1</v>
      </c>
      <c r="L327" s="6">
        <v>0</v>
      </c>
      <c r="N327" s="2" t="s">
        <v>73</v>
      </c>
      <c r="P327" s="2" t="s">
        <v>78</v>
      </c>
      <c r="Q327" s="2">
        <v>14000</v>
      </c>
      <c r="R327" s="2">
        <v>17000</v>
      </c>
      <c r="S327" s="2">
        <v>18200</v>
      </c>
      <c r="T327" s="2">
        <v>19400</v>
      </c>
      <c r="U327" s="2">
        <v>20600</v>
      </c>
      <c r="V327" s="2">
        <v>21800</v>
      </c>
      <c r="W327" s="2">
        <v>23000</v>
      </c>
      <c r="X327" s="2">
        <v>26000</v>
      </c>
      <c r="AA327" s="2" t="s">
        <v>78</v>
      </c>
      <c r="AB327" s="2">
        <v>14000</v>
      </c>
      <c r="AC327" s="2">
        <v>17000</v>
      </c>
      <c r="AD327" s="2">
        <v>18200</v>
      </c>
      <c r="AE327" s="2">
        <v>19400</v>
      </c>
      <c r="AF327" s="2">
        <v>20600</v>
      </c>
      <c r="AG327" s="2">
        <v>21800</v>
      </c>
      <c r="AH327" s="2">
        <v>23000</v>
      </c>
      <c r="AI327" s="2">
        <v>26000</v>
      </c>
    </row>
    <row r="328" spans="1:34" ht="11.25">
      <c r="A328" s="6">
        <v>1</v>
      </c>
      <c r="B328" s="6" t="s">
        <v>5</v>
      </c>
      <c r="C328" s="6">
        <v>1</v>
      </c>
      <c r="D328" s="6" t="s">
        <v>4</v>
      </c>
      <c r="E328" s="6">
        <v>0</v>
      </c>
      <c r="F328" s="6" t="s">
        <v>14</v>
      </c>
      <c r="G328" s="7">
        <v>39066</v>
      </c>
      <c r="H328" s="7">
        <v>39033</v>
      </c>
      <c r="I328" s="6">
        <v>20000</v>
      </c>
      <c r="J328" s="6" t="s">
        <v>46</v>
      </c>
      <c r="K328" s="6">
        <v>-1</v>
      </c>
      <c r="L328" s="6">
        <v>0</v>
      </c>
      <c r="N328" s="2">
        <v>-3432.4966901132807</v>
      </c>
      <c r="P328" s="2" t="s">
        <v>79</v>
      </c>
      <c r="Q328" s="2">
        <v>-3045.5421130978857</v>
      </c>
      <c r="R328" s="2">
        <v>-3432.4966901132807</v>
      </c>
      <c r="S328" s="2">
        <v>-2575.929224416339</v>
      </c>
      <c r="T328" s="2">
        <v>-1869.0599116308622</v>
      </c>
      <c r="U328" s="2">
        <v>-1314.5033668011056</v>
      </c>
      <c r="V328" s="2">
        <v>-899.6272462675697</v>
      </c>
      <c r="W328" s="2">
        <v>-602.575964141166</v>
      </c>
      <c r="X328" s="2">
        <v>-213.85443280649997</v>
      </c>
      <c r="AA328" s="2" t="s">
        <v>80</v>
      </c>
      <c r="AC328" s="2">
        <v>-3432.4966901132807</v>
      </c>
      <c r="AD328" s="2">
        <v>-2575.929224416339</v>
      </c>
      <c r="AE328" s="2">
        <v>-1869.0599116308622</v>
      </c>
      <c r="AF328" s="2">
        <v>-1314.5033668011056</v>
      </c>
      <c r="AG328" s="2">
        <v>-899.6272462675697</v>
      </c>
      <c r="AH328" s="2">
        <v>-602.575964141166</v>
      </c>
    </row>
    <row r="329" spans="1:12" ht="11.25">
      <c r="A329" s="6"/>
      <c r="B329" s="6"/>
      <c r="C329" s="6"/>
      <c r="D329" s="6"/>
      <c r="E329" s="6"/>
      <c r="F329" s="6"/>
      <c r="G329" s="7"/>
      <c r="H329" s="7"/>
      <c r="I329" s="6"/>
      <c r="J329" s="6"/>
      <c r="K329" s="6"/>
      <c r="L329" s="6"/>
    </row>
    <row r="330" spans="1:12" ht="11.25">
      <c r="A330" s="6"/>
      <c r="B330" s="6"/>
      <c r="C330" s="6"/>
      <c r="D330" s="6"/>
      <c r="E330" s="6"/>
      <c r="F330" s="6"/>
      <c r="G330" s="7"/>
      <c r="H330" s="7"/>
      <c r="I330" s="6"/>
      <c r="J330" s="6"/>
      <c r="K330" s="6"/>
      <c r="L330" s="6"/>
    </row>
    <row r="332" spans="1:35" ht="11.25">
      <c r="A332" s="6">
        <v>1</v>
      </c>
      <c r="B332" s="6" t="s">
        <v>5</v>
      </c>
      <c r="C332" s="6">
        <v>1</v>
      </c>
      <c r="D332" s="6" t="s">
        <v>4</v>
      </c>
      <c r="E332" s="6"/>
      <c r="F332" s="6" t="s">
        <v>14</v>
      </c>
      <c r="G332" s="7">
        <v>39066</v>
      </c>
      <c r="H332" s="7"/>
      <c r="I332" s="6"/>
      <c r="J332" s="6" t="s">
        <v>46</v>
      </c>
      <c r="K332" s="6">
        <v>-1</v>
      </c>
      <c r="L332" s="6">
        <v>0</v>
      </c>
      <c r="N332" s="2" t="s">
        <v>73</v>
      </c>
      <c r="P332" s="2" t="s">
        <v>78</v>
      </c>
      <c r="Q332" s="2">
        <v>14000</v>
      </c>
      <c r="R332" s="2">
        <v>17000</v>
      </c>
      <c r="S332" s="2">
        <v>18200</v>
      </c>
      <c r="T332" s="2">
        <v>19400</v>
      </c>
      <c r="U332" s="2">
        <v>20600</v>
      </c>
      <c r="V332" s="2">
        <v>21800</v>
      </c>
      <c r="W332" s="2">
        <v>23000</v>
      </c>
      <c r="X332" s="2">
        <v>26000</v>
      </c>
      <c r="AA332" s="2" t="s">
        <v>78</v>
      </c>
      <c r="AB332" s="2">
        <v>14000</v>
      </c>
      <c r="AC332" s="2">
        <v>17000</v>
      </c>
      <c r="AD332" s="2">
        <v>18200</v>
      </c>
      <c r="AE332" s="2">
        <v>19400</v>
      </c>
      <c r="AF332" s="2">
        <v>20600</v>
      </c>
      <c r="AG332" s="2">
        <v>21800</v>
      </c>
      <c r="AH332" s="2">
        <v>23000</v>
      </c>
      <c r="AI332" s="2">
        <v>26000</v>
      </c>
    </row>
    <row r="333" spans="1:34" ht="11.25">
      <c r="A333" s="6">
        <v>1</v>
      </c>
      <c r="B333" s="6" t="s">
        <v>5</v>
      </c>
      <c r="C333" s="6">
        <v>1</v>
      </c>
      <c r="D333" s="6" t="s">
        <v>4</v>
      </c>
      <c r="E333" s="6">
        <v>0</v>
      </c>
      <c r="F333" s="6" t="s">
        <v>14</v>
      </c>
      <c r="G333" s="7">
        <v>39066</v>
      </c>
      <c r="H333" s="7">
        <v>39033</v>
      </c>
      <c r="I333" s="6">
        <v>20000</v>
      </c>
      <c r="J333" s="6" t="s">
        <v>46</v>
      </c>
      <c r="K333" s="6">
        <v>1</v>
      </c>
      <c r="L333" s="6">
        <v>0</v>
      </c>
      <c r="N333" s="2">
        <v>0</v>
      </c>
      <c r="P333" s="2" t="s">
        <v>79</v>
      </c>
      <c r="Q333" s="2">
        <v>6000.088328235305</v>
      </c>
      <c r="R333" s="2">
        <v>3037.4727687130016</v>
      </c>
      <c r="S333" s="2">
        <v>1959.702264509901</v>
      </c>
      <c r="T333" s="2">
        <v>1108.9792240324832</v>
      </c>
      <c r="U333" s="2">
        <v>532.7571351353836</v>
      </c>
      <c r="V333" s="2">
        <v>205.75768787057314</v>
      </c>
      <c r="W333" s="2">
        <v>51.08652899835943</v>
      </c>
      <c r="X333" s="2">
        <v>2964.286165540503</v>
      </c>
      <c r="AA333" s="2" t="s">
        <v>80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</row>
    <row r="334" spans="1:12" ht="11.25">
      <c r="A334" s="6"/>
      <c r="B334" s="6"/>
      <c r="C334" s="6"/>
      <c r="D334" s="6"/>
      <c r="E334" s="6"/>
      <c r="F334" s="6"/>
      <c r="G334" s="7"/>
      <c r="H334" s="7"/>
      <c r="I334" s="6"/>
      <c r="J334" s="6"/>
      <c r="K334" s="6"/>
      <c r="L334" s="6"/>
    </row>
    <row r="335" spans="1:12" ht="11.25">
      <c r="A335" s="6"/>
      <c r="B335" s="6"/>
      <c r="C335" s="6"/>
      <c r="D335" s="6"/>
      <c r="E335" s="6"/>
      <c r="F335" s="6"/>
      <c r="G335" s="7"/>
      <c r="H335" s="7"/>
      <c r="I335" s="6"/>
      <c r="J335" s="6"/>
      <c r="K335" s="6"/>
      <c r="L335" s="6"/>
    </row>
    <row r="337" spans="1:35" ht="11.25">
      <c r="A337" s="6">
        <v>1</v>
      </c>
      <c r="B337" s="6" t="s">
        <v>5</v>
      </c>
      <c r="C337" s="6">
        <v>1</v>
      </c>
      <c r="D337" s="6" t="s">
        <v>4</v>
      </c>
      <c r="E337" s="6"/>
      <c r="F337" s="6" t="s">
        <v>14</v>
      </c>
      <c r="G337" s="7">
        <v>39066</v>
      </c>
      <c r="H337" s="7"/>
      <c r="I337" s="6"/>
      <c r="J337" s="6" t="s">
        <v>46</v>
      </c>
      <c r="K337" s="6">
        <v>-1</v>
      </c>
      <c r="L337" s="6">
        <v>0</v>
      </c>
      <c r="N337" s="2" t="s">
        <v>73</v>
      </c>
      <c r="P337" s="2" t="s">
        <v>78</v>
      </c>
      <c r="Q337" s="2">
        <v>14000</v>
      </c>
      <c r="R337" s="2">
        <v>17000</v>
      </c>
      <c r="S337" s="2">
        <v>18200</v>
      </c>
      <c r="T337" s="2">
        <v>19400</v>
      </c>
      <c r="U337" s="2">
        <v>20600</v>
      </c>
      <c r="V337" s="2">
        <v>21800</v>
      </c>
      <c r="W337" s="2">
        <v>23000</v>
      </c>
      <c r="X337" s="2">
        <v>26000</v>
      </c>
      <c r="AA337" s="2" t="s">
        <v>78</v>
      </c>
      <c r="AB337" s="2">
        <v>14000</v>
      </c>
      <c r="AC337" s="2">
        <v>17000</v>
      </c>
      <c r="AD337" s="2">
        <v>18200</v>
      </c>
      <c r="AE337" s="2">
        <v>19400</v>
      </c>
      <c r="AF337" s="2">
        <v>20600</v>
      </c>
      <c r="AG337" s="2">
        <v>21800</v>
      </c>
      <c r="AH337" s="2">
        <v>23000</v>
      </c>
      <c r="AI337" s="2">
        <v>26000</v>
      </c>
    </row>
    <row r="338" spans="1:34" ht="11.25">
      <c r="A338" s="6">
        <v>1</v>
      </c>
      <c r="B338" s="6" t="s">
        <v>5</v>
      </c>
      <c r="C338" s="6">
        <v>1</v>
      </c>
      <c r="D338" s="6" t="s">
        <v>4</v>
      </c>
      <c r="E338" s="6">
        <v>1</v>
      </c>
      <c r="F338" s="6" t="s">
        <v>14</v>
      </c>
      <c r="G338" s="7">
        <v>39066</v>
      </c>
      <c r="H338" s="7">
        <v>39033</v>
      </c>
      <c r="I338" s="6">
        <v>20000</v>
      </c>
      <c r="J338" s="6" t="s">
        <v>46</v>
      </c>
      <c r="K338" s="6">
        <v>-1</v>
      </c>
      <c r="L338" s="6">
        <v>0</v>
      </c>
      <c r="N338" s="2">
        <v>-3602.575964141166</v>
      </c>
      <c r="P338" s="2" t="s">
        <v>79</v>
      </c>
      <c r="Q338" s="2">
        <v>-80.02103543614066</v>
      </c>
      <c r="R338" s="2">
        <v>-433.0971491588871</v>
      </c>
      <c r="S338" s="2">
        <v>-775.9292244163389</v>
      </c>
      <c r="T338" s="2">
        <v>-1269.0599116308622</v>
      </c>
      <c r="U338" s="2">
        <v>-1914.5033668011056</v>
      </c>
      <c r="V338" s="2">
        <v>-2699.6272462675697</v>
      </c>
      <c r="W338" s="2">
        <v>-3602.575964141166</v>
      </c>
      <c r="X338" s="2">
        <v>-3196.731482548066</v>
      </c>
      <c r="AA338" s="2" t="s">
        <v>80</v>
      </c>
      <c r="AC338" s="2">
        <v>-433.0971491588871</v>
      </c>
      <c r="AD338" s="2">
        <v>-775.9292244163389</v>
      </c>
      <c r="AE338" s="2">
        <v>-1269.0599116308622</v>
      </c>
      <c r="AF338" s="2">
        <v>-1914.5033668011056</v>
      </c>
      <c r="AG338" s="2">
        <v>-2699.6272462675697</v>
      </c>
      <c r="AH338" s="2">
        <v>-3602.575964141166</v>
      </c>
    </row>
    <row r="339" spans="1:12" ht="11.25">
      <c r="A339" s="6"/>
      <c r="B339" s="6"/>
      <c r="C339" s="6"/>
      <c r="D339" s="6"/>
      <c r="E339" s="6"/>
      <c r="F339" s="6"/>
      <c r="G339" s="7"/>
      <c r="H339" s="7"/>
      <c r="I339" s="6"/>
      <c r="J339" s="6"/>
      <c r="K339" s="6"/>
      <c r="L339" s="6"/>
    </row>
    <row r="340" spans="1:12" ht="11.25">
      <c r="A340" s="6"/>
      <c r="B340" s="6"/>
      <c r="C340" s="6"/>
      <c r="D340" s="6"/>
      <c r="E340" s="6"/>
      <c r="F340" s="6"/>
      <c r="G340" s="7"/>
      <c r="H340" s="7"/>
      <c r="I340" s="6"/>
      <c r="J340" s="6"/>
      <c r="K340" s="6"/>
      <c r="L340" s="6"/>
    </row>
    <row r="342" spans="1:35" ht="11.25">
      <c r="A342" s="6">
        <v>1</v>
      </c>
      <c r="B342" s="6" t="s">
        <v>5</v>
      </c>
      <c r="C342" s="6">
        <v>1</v>
      </c>
      <c r="D342" s="6" t="s">
        <v>4</v>
      </c>
      <c r="E342" s="6"/>
      <c r="F342" s="6" t="s">
        <v>14</v>
      </c>
      <c r="G342" s="7">
        <v>39066</v>
      </c>
      <c r="H342" s="7"/>
      <c r="I342" s="6"/>
      <c r="J342" s="6" t="s">
        <v>46</v>
      </c>
      <c r="K342" s="6">
        <v>1</v>
      </c>
      <c r="L342" s="6">
        <v>0</v>
      </c>
      <c r="N342" s="2" t="s">
        <v>73</v>
      </c>
      <c r="P342" s="2" t="s">
        <v>78</v>
      </c>
      <c r="Q342" s="2">
        <v>14000</v>
      </c>
      <c r="R342" s="2">
        <v>17000</v>
      </c>
      <c r="S342" s="2">
        <v>18200</v>
      </c>
      <c r="T342" s="2">
        <v>19400</v>
      </c>
      <c r="U342" s="2">
        <v>20600</v>
      </c>
      <c r="V342" s="2">
        <v>21800</v>
      </c>
      <c r="W342" s="2">
        <v>23000</v>
      </c>
      <c r="X342" s="2">
        <v>26000</v>
      </c>
      <c r="AA342" s="2" t="s">
        <v>78</v>
      </c>
      <c r="AB342" s="2">
        <v>14000</v>
      </c>
      <c r="AC342" s="2">
        <v>17000</v>
      </c>
      <c r="AD342" s="2">
        <v>18200</v>
      </c>
      <c r="AE342" s="2">
        <v>19400</v>
      </c>
      <c r="AF342" s="2">
        <v>20600</v>
      </c>
      <c r="AG342" s="2">
        <v>21800</v>
      </c>
      <c r="AH342" s="2">
        <v>23000</v>
      </c>
      <c r="AI342" s="2">
        <v>26000</v>
      </c>
    </row>
    <row r="343" spans="1:34" ht="11.25">
      <c r="A343" s="6">
        <v>1</v>
      </c>
      <c r="B343" s="6" t="s">
        <v>5</v>
      </c>
      <c r="C343" s="6">
        <v>1</v>
      </c>
      <c r="D343" s="6" t="s">
        <v>4</v>
      </c>
      <c r="E343" s="6">
        <v>1</v>
      </c>
      <c r="F343" s="6" t="s">
        <v>14</v>
      </c>
      <c r="G343" s="7">
        <v>39066</v>
      </c>
      <c r="H343" s="7">
        <v>39033</v>
      </c>
      <c r="I343" s="6">
        <v>20000</v>
      </c>
      <c r="J343" s="6" t="s">
        <v>46</v>
      </c>
      <c r="K343" s="6">
        <v>1</v>
      </c>
      <c r="L343" s="6">
        <v>0</v>
      </c>
      <c r="N343" s="2">
        <v>0</v>
      </c>
      <c r="P343" s="2" t="s">
        <v>79</v>
      </c>
      <c r="Q343" s="2">
        <v>2960.1273582737003</v>
      </c>
      <c r="R343" s="2">
        <v>7.8029496243461836</v>
      </c>
      <c r="S343" s="2">
        <v>154.77908685225384</v>
      </c>
      <c r="T343" s="2">
        <v>508.9792240324832</v>
      </c>
      <c r="U343" s="2">
        <v>1132.7571351353836</v>
      </c>
      <c r="V343" s="2">
        <v>2005.7576878705731</v>
      </c>
      <c r="W343" s="2">
        <v>3071.4507874472274</v>
      </c>
      <c r="X343" s="2">
        <v>6003.103997683795</v>
      </c>
      <c r="AA343" s="2" t="s">
        <v>80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</row>
    <row r="344" spans="1:12" ht="11.25">
      <c r="A344" s="6"/>
      <c r="B344" s="6"/>
      <c r="C344" s="6"/>
      <c r="D344" s="6"/>
      <c r="E344" s="6"/>
      <c r="F344" s="6"/>
      <c r="G344" s="7"/>
      <c r="H344" s="7"/>
      <c r="I344" s="6"/>
      <c r="J344" s="6"/>
      <c r="K344" s="6"/>
      <c r="L344" s="6"/>
    </row>
    <row r="345" spans="1:12" ht="11.25">
      <c r="A345" s="6"/>
      <c r="B345" s="6"/>
      <c r="C345" s="6"/>
      <c r="D345" s="6"/>
      <c r="E345" s="6"/>
      <c r="F345" s="6"/>
      <c r="G345" s="7"/>
      <c r="H345" s="7"/>
      <c r="I345" s="6"/>
      <c r="J345" s="6"/>
      <c r="K345" s="6"/>
      <c r="L345" s="6"/>
    </row>
    <row r="347" spans="1:35" ht="11.25">
      <c r="A347" s="6">
        <v>1</v>
      </c>
      <c r="B347" s="6" t="s">
        <v>5</v>
      </c>
      <c r="C347" s="6">
        <v>1</v>
      </c>
      <c r="D347" s="6" t="s">
        <v>4</v>
      </c>
      <c r="E347" s="6"/>
      <c r="F347" s="6" t="s">
        <v>14</v>
      </c>
      <c r="G347" s="7">
        <v>39066</v>
      </c>
      <c r="H347" s="7"/>
      <c r="I347" s="6"/>
      <c r="J347" s="6" t="s">
        <v>46</v>
      </c>
      <c r="K347" s="6">
        <v>1</v>
      </c>
      <c r="L347" s="6">
        <v>0</v>
      </c>
      <c r="N347" s="2" t="s">
        <v>73</v>
      </c>
      <c r="P347" s="2" t="s">
        <v>78</v>
      </c>
      <c r="Q347" s="2">
        <v>14000</v>
      </c>
      <c r="R347" s="2">
        <v>17000</v>
      </c>
      <c r="S347" s="2">
        <v>18200</v>
      </c>
      <c r="T347" s="2">
        <v>19400</v>
      </c>
      <c r="U347" s="2">
        <v>20600</v>
      </c>
      <c r="V347" s="2">
        <v>21800</v>
      </c>
      <c r="W347" s="2">
        <v>23000</v>
      </c>
      <c r="X347" s="2">
        <v>26000</v>
      </c>
      <c r="AA347" s="2" t="s">
        <v>78</v>
      </c>
      <c r="AB347" s="2">
        <v>14000</v>
      </c>
      <c r="AC347" s="2">
        <v>17000</v>
      </c>
      <c r="AD347" s="2">
        <v>18200</v>
      </c>
      <c r="AE347" s="2">
        <v>19400</v>
      </c>
      <c r="AF347" s="2">
        <v>20600</v>
      </c>
      <c r="AG347" s="2">
        <v>21800</v>
      </c>
      <c r="AH347" s="2">
        <v>23000</v>
      </c>
      <c r="AI347" s="2">
        <v>26000</v>
      </c>
    </row>
    <row r="348" spans="1:34" ht="11.25">
      <c r="A348" s="6">
        <v>1</v>
      </c>
      <c r="B348" s="6" t="s">
        <v>5</v>
      </c>
      <c r="C348" s="6">
        <v>1</v>
      </c>
      <c r="D348" s="6" t="s">
        <v>4</v>
      </c>
      <c r="E348" s="6">
        <v>0</v>
      </c>
      <c r="F348" s="6" t="s">
        <v>14</v>
      </c>
      <c r="G348" s="7">
        <v>39066</v>
      </c>
      <c r="H348" s="7">
        <v>39033</v>
      </c>
      <c r="I348" s="6">
        <v>16000</v>
      </c>
      <c r="J348" s="6" t="s">
        <v>46</v>
      </c>
      <c r="K348" s="6">
        <v>-1</v>
      </c>
      <c r="L348" s="6">
        <v>0</v>
      </c>
      <c r="N348" s="2">
        <v>-4866.954490042994</v>
      </c>
      <c r="P348" s="2" t="s">
        <v>79</v>
      </c>
      <c r="Q348" s="2">
        <v>-3454.809525759118</v>
      </c>
      <c r="R348" s="2">
        <v>-4866.954490042994</v>
      </c>
      <c r="S348" s="2">
        <v>-4532.782761400704</v>
      </c>
      <c r="T348" s="2">
        <v>-4321.053043719285</v>
      </c>
      <c r="U348" s="2">
        <v>-4194.233962863227</v>
      </c>
      <c r="V348" s="2">
        <v>-4121.8559952580545</v>
      </c>
      <c r="W348" s="2">
        <v>-4082.213472602072</v>
      </c>
      <c r="X348" s="2">
        <v>-4047.303459155959</v>
      </c>
      <c r="AA348" s="2" t="s">
        <v>80</v>
      </c>
      <c r="AC348" s="2">
        <v>-4866.954490042994</v>
      </c>
      <c r="AD348" s="2">
        <v>-4532.782761400704</v>
      </c>
      <c r="AE348" s="2">
        <v>-4321.053043719285</v>
      </c>
      <c r="AF348" s="2">
        <v>-4194.233962863227</v>
      </c>
      <c r="AG348" s="2">
        <v>-4121.8559952580545</v>
      </c>
      <c r="AH348" s="2">
        <v>-4082.213472602072</v>
      </c>
    </row>
    <row r="349" spans="1:12" ht="11.25">
      <c r="A349" s="6"/>
      <c r="B349" s="6"/>
      <c r="C349" s="6"/>
      <c r="D349" s="6"/>
      <c r="E349" s="6"/>
      <c r="F349" s="6"/>
      <c r="G349" s="7"/>
      <c r="H349" s="7"/>
      <c r="I349" s="6"/>
      <c r="J349" s="6"/>
      <c r="K349" s="6"/>
      <c r="L349" s="6"/>
    </row>
    <row r="350" spans="1:12" ht="11.25">
      <c r="A350" s="6"/>
      <c r="B350" s="6"/>
      <c r="C350" s="6"/>
      <c r="D350" s="6"/>
      <c r="E350" s="6"/>
      <c r="F350" s="6"/>
      <c r="G350" s="7"/>
      <c r="H350" s="7"/>
      <c r="I350" s="6"/>
      <c r="J350" s="6"/>
      <c r="K350" s="6"/>
      <c r="L350" s="6"/>
    </row>
    <row r="352" spans="1:35" ht="11.25">
      <c r="A352" s="6">
        <v>1</v>
      </c>
      <c r="B352" s="6" t="s">
        <v>5</v>
      </c>
      <c r="C352" s="6">
        <v>1</v>
      </c>
      <c r="D352" s="6" t="s">
        <v>4</v>
      </c>
      <c r="E352" s="6"/>
      <c r="F352" s="6" t="s">
        <v>14</v>
      </c>
      <c r="G352" s="7">
        <v>39066</v>
      </c>
      <c r="H352" s="7"/>
      <c r="I352" s="6"/>
      <c r="J352" s="6" t="s">
        <v>46</v>
      </c>
      <c r="K352" s="6">
        <v>-1</v>
      </c>
      <c r="L352" s="6">
        <v>0</v>
      </c>
      <c r="N352" s="2" t="s">
        <v>73</v>
      </c>
      <c r="P352" s="2" t="s">
        <v>78</v>
      </c>
      <c r="Q352" s="2">
        <v>14000</v>
      </c>
      <c r="R352" s="2">
        <v>17000</v>
      </c>
      <c r="S352" s="2">
        <v>18200</v>
      </c>
      <c r="T352" s="2">
        <v>19400</v>
      </c>
      <c r="U352" s="2">
        <v>20600</v>
      </c>
      <c r="V352" s="2">
        <v>21800</v>
      </c>
      <c r="W352" s="2">
        <v>23000</v>
      </c>
      <c r="X352" s="2">
        <v>26000</v>
      </c>
      <c r="AA352" s="2" t="s">
        <v>78</v>
      </c>
      <c r="AB352" s="2">
        <v>14000</v>
      </c>
      <c r="AC352" s="2">
        <v>17000</v>
      </c>
      <c r="AD352" s="2">
        <v>18200</v>
      </c>
      <c r="AE352" s="2">
        <v>19400</v>
      </c>
      <c r="AF352" s="2">
        <v>20600</v>
      </c>
      <c r="AG352" s="2">
        <v>21800</v>
      </c>
      <c r="AH352" s="2">
        <v>23000</v>
      </c>
      <c r="AI352" s="2">
        <v>26000</v>
      </c>
    </row>
    <row r="353" spans="1:34" ht="11.25">
      <c r="A353" s="6">
        <v>1</v>
      </c>
      <c r="B353" s="6" t="s">
        <v>5</v>
      </c>
      <c r="C353" s="6">
        <v>1</v>
      </c>
      <c r="D353" s="6" t="s">
        <v>4</v>
      </c>
      <c r="E353" s="6">
        <v>0</v>
      </c>
      <c r="F353" s="6" t="s">
        <v>14</v>
      </c>
      <c r="G353" s="7">
        <v>39066</v>
      </c>
      <c r="H353" s="7">
        <v>39033</v>
      </c>
      <c r="I353" s="6">
        <v>16000</v>
      </c>
      <c r="J353" s="6" t="s">
        <v>46</v>
      </c>
      <c r="K353" s="6">
        <v>1</v>
      </c>
      <c r="L353" s="6">
        <v>0</v>
      </c>
      <c r="N353" s="2">
        <v>0</v>
      </c>
      <c r="P353" s="2" t="s">
        <v>79</v>
      </c>
      <c r="Q353" s="2">
        <v>6055.0690926833995</v>
      </c>
      <c r="R353" s="2">
        <v>4255.174063495746</v>
      </c>
      <c r="S353" s="2">
        <v>4050.660926740129</v>
      </c>
      <c r="T353" s="2">
        <v>3982.3961712428827</v>
      </c>
      <c r="U353" s="2">
        <v>3964.550152605161</v>
      </c>
      <c r="V353" s="2">
        <v>3960.7790798823626</v>
      </c>
      <c r="W353" s="2">
        <v>3960.115110492383</v>
      </c>
      <c r="X353" s="2">
        <v>6960.000580484684</v>
      </c>
      <c r="AA353" s="2" t="s">
        <v>80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0</v>
      </c>
    </row>
    <row r="354" spans="1:12" ht="11.25">
      <c r="A354" s="6"/>
      <c r="B354" s="6"/>
      <c r="C354" s="6"/>
      <c r="D354" s="6"/>
      <c r="E354" s="6"/>
      <c r="F354" s="6"/>
      <c r="G354" s="7"/>
      <c r="H354" s="7"/>
      <c r="I354" s="6"/>
      <c r="J354" s="6"/>
      <c r="K354" s="6"/>
      <c r="L354" s="6"/>
    </row>
    <row r="355" spans="1:12" ht="11.25">
      <c r="A355" s="6"/>
      <c r="B355" s="6"/>
      <c r="C355" s="6"/>
      <c r="D355" s="6"/>
      <c r="E355" s="6"/>
      <c r="F355" s="6"/>
      <c r="G355" s="7"/>
      <c r="H355" s="7"/>
      <c r="I355" s="6"/>
      <c r="J355" s="6"/>
      <c r="K355" s="6"/>
      <c r="L355" s="6"/>
    </row>
    <row r="357" spans="1:35" ht="11.25">
      <c r="A357" s="6">
        <v>1</v>
      </c>
      <c r="B357" s="6" t="s">
        <v>5</v>
      </c>
      <c r="C357" s="6">
        <v>1</v>
      </c>
      <c r="D357" s="6" t="s">
        <v>4</v>
      </c>
      <c r="E357" s="6"/>
      <c r="F357" s="6" t="s">
        <v>14</v>
      </c>
      <c r="G357" s="7">
        <v>39066</v>
      </c>
      <c r="H357" s="7"/>
      <c r="I357" s="6"/>
      <c r="J357" s="6" t="s">
        <v>46</v>
      </c>
      <c r="K357" s="6">
        <v>-1</v>
      </c>
      <c r="L357" s="6">
        <v>0</v>
      </c>
      <c r="N357" s="2" t="s">
        <v>73</v>
      </c>
      <c r="P357" s="2" t="s">
        <v>78</v>
      </c>
      <c r="Q357" s="2">
        <v>14000</v>
      </c>
      <c r="R357" s="2">
        <v>17000</v>
      </c>
      <c r="S357" s="2">
        <v>18200</v>
      </c>
      <c r="T357" s="2">
        <v>19400</v>
      </c>
      <c r="U357" s="2">
        <v>20600</v>
      </c>
      <c r="V357" s="2">
        <v>21800</v>
      </c>
      <c r="W357" s="2">
        <v>23000</v>
      </c>
      <c r="X357" s="2">
        <v>26000</v>
      </c>
      <c r="AA357" s="2" t="s">
        <v>78</v>
      </c>
      <c r="AB357" s="2">
        <v>14000</v>
      </c>
      <c r="AC357" s="2">
        <v>17000</v>
      </c>
      <c r="AD357" s="2">
        <v>18200</v>
      </c>
      <c r="AE357" s="2">
        <v>19400</v>
      </c>
      <c r="AF357" s="2">
        <v>20600</v>
      </c>
      <c r="AG357" s="2">
        <v>21800</v>
      </c>
      <c r="AH357" s="2">
        <v>23000</v>
      </c>
      <c r="AI357" s="2">
        <v>26000</v>
      </c>
    </row>
    <row r="358" spans="1:34" ht="11.25">
      <c r="A358" s="6">
        <v>1</v>
      </c>
      <c r="B358" s="6" t="s">
        <v>5</v>
      </c>
      <c r="C358" s="6">
        <v>1</v>
      </c>
      <c r="D358" s="6" t="s">
        <v>4</v>
      </c>
      <c r="E358" s="6">
        <v>1</v>
      </c>
      <c r="F358" s="6" t="s">
        <v>14</v>
      </c>
      <c r="G358" s="7">
        <v>39066</v>
      </c>
      <c r="H358" s="7">
        <v>39033</v>
      </c>
      <c r="I358" s="6">
        <v>16000</v>
      </c>
      <c r="J358" s="6" t="s">
        <v>46</v>
      </c>
      <c r="K358" s="6">
        <v>-1</v>
      </c>
      <c r="L358" s="6">
        <v>0</v>
      </c>
      <c r="N358" s="2">
        <v>-3049.9112868756865</v>
      </c>
      <c r="P358" s="2" t="s">
        <v>79</v>
      </c>
      <c r="Q358" s="2">
        <v>3545.190474240882</v>
      </c>
      <c r="R358" s="2">
        <v>3000</v>
      </c>
      <c r="S358" s="2">
        <v>1267.2172385992963</v>
      </c>
      <c r="T358" s="2">
        <v>278.9469562807153</v>
      </c>
      <c r="U358" s="2">
        <v>-778.5473490292788</v>
      </c>
      <c r="V358" s="2">
        <v>-1895.8015023275002</v>
      </c>
      <c r="W358" s="2">
        <v>-3049.9112868756865</v>
      </c>
      <c r="X358" s="2">
        <v>-3008.83147694521</v>
      </c>
      <c r="AA358" s="2" t="s">
        <v>80</v>
      </c>
      <c r="AC358" s="2">
        <v>0</v>
      </c>
      <c r="AD358" s="2">
        <v>0</v>
      </c>
      <c r="AE358" s="2">
        <v>0</v>
      </c>
      <c r="AF358" s="2">
        <v>-778.5473490292788</v>
      </c>
      <c r="AG358" s="2">
        <v>-1895.8015023275002</v>
      </c>
      <c r="AH358" s="2">
        <v>-3049.9112868756865</v>
      </c>
    </row>
    <row r="359" spans="1:12" ht="11.25">
      <c r="A359" s="6"/>
      <c r="B359" s="6"/>
      <c r="C359" s="6"/>
      <c r="D359" s="6"/>
      <c r="E359" s="6"/>
      <c r="F359" s="6"/>
      <c r="G359" s="7"/>
      <c r="H359" s="7"/>
      <c r="I359" s="6"/>
      <c r="J359" s="6"/>
      <c r="K359" s="6"/>
      <c r="L359" s="6"/>
    </row>
    <row r="360" spans="1:12" ht="11.25">
      <c r="A360" s="6"/>
      <c r="B360" s="6"/>
      <c r="C360" s="6"/>
      <c r="D360" s="6"/>
      <c r="E360" s="6"/>
      <c r="F360" s="6"/>
      <c r="G360" s="7"/>
      <c r="H360" s="7"/>
      <c r="I360" s="6"/>
      <c r="J360" s="6"/>
      <c r="K360" s="6"/>
      <c r="L360" s="6"/>
    </row>
    <row r="362" spans="1:35" ht="11.25">
      <c r="A362" s="6">
        <v>1</v>
      </c>
      <c r="B362" s="6" t="s">
        <v>5</v>
      </c>
      <c r="C362" s="6">
        <v>1</v>
      </c>
      <c r="D362" s="6" t="s">
        <v>4</v>
      </c>
      <c r="E362" s="6"/>
      <c r="F362" s="6" t="s">
        <v>14</v>
      </c>
      <c r="G362" s="7">
        <v>39066</v>
      </c>
      <c r="H362" s="7"/>
      <c r="I362" s="6"/>
      <c r="J362" s="6" t="s">
        <v>46</v>
      </c>
      <c r="K362" s="6">
        <v>1</v>
      </c>
      <c r="L362" s="6">
        <v>0</v>
      </c>
      <c r="N362" s="2" t="s">
        <v>73</v>
      </c>
      <c r="P362" s="2" t="s">
        <v>78</v>
      </c>
      <c r="Q362" s="2">
        <v>14000</v>
      </c>
      <c r="R362" s="2">
        <v>17000</v>
      </c>
      <c r="S362" s="2">
        <v>18200</v>
      </c>
      <c r="T362" s="2">
        <v>19400</v>
      </c>
      <c r="U362" s="2">
        <v>20600</v>
      </c>
      <c r="V362" s="2">
        <v>21800</v>
      </c>
      <c r="W362" s="2">
        <v>23000</v>
      </c>
      <c r="X362" s="2">
        <v>26000</v>
      </c>
      <c r="AA362" s="2" t="s">
        <v>78</v>
      </c>
      <c r="AB362" s="2">
        <v>14000</v>
      </c>
      <c r="AC362" s="2">
        <v>17000</v>
      </c>
      <c r="AD362" s="2">
        <v>18200</v>
      </c>
      <c r="AE362" s="2">
        <v>19400</v>
      </c>
      <c r="AF362" s="2">
        <v>20600</v>
      </c>
      <c r="AG362" s="2">
        <v>21800</v>
      </c>
      <c r="AH362" s="2">
        <v>23000</v>
      </c>
      <c r="AI362" s="2">
        <v>26000</v>
      </c>
    </row>
    <row r="363" spans="1:34" ht="11.25">
      <c r="A363" s="6">
        <v>1</v>
      </c>
      <c r="B363" s="6" t="s">
        <v>5</v>
      </c>
      <c r="C363" s="6">
        <v>1</v>
      </c>
      <c r="D363" s="6" t="s">
        <v>4</v>
      </c>
      <c r="E363" s="6">
        <v>1</v>
      </c>
      <c r="F363" s="6" t="s">
        <v>14</v>
      </c>
      <c r="G363" s="7">
        <v>39066</v>
      </c>
      <c r="H363" s="7">
        <v>39033</v>
      </c>
      <c r="I363" s="6">
        <v>16000</v>
      </c>
      <c r="J363" s="6" t="s">
        <v>46</v>
      </c>
      <c r="K363" s="6">
        <v>1</v>
      </c>
      <c r="L363" s="6">
        <v>0</v>
      </c>
      <c r="N363" s="2">
        <v>-2744.825936504254</v>
      </c>
      <c r="P363" s="2" t="s">
        <v>79</v>
      </c>
      <c r="Q363" s="2">
        <v>-967.7084958411792</v>
      </c>
      <c r="R363" s="2">
        <v>-2744.825936504254</v>
      </c>
      <c r="S363" s="2">
        <v>-1731.93068703088</v>
      </c>
      <c r="T363" s="2">
        <v>-583.9677548642076</v>
      </c>
      <c r="U363" s="2">
        <v>603.1209093351908</v>
      </c>
      <c r="V363" s="2">
        <v>1800.5146328942283</v>
      </c>
      <c r="W363" s="2">
        <v>3000.073585792162</v>
      </c>
      <c r="X363" s="2">
        <v>6000.000348062736</v>
      </c>
      <c r="AA363" s="2" t="s">
        <v>80</v>
      </c>
      <c r="AC363" s="2">
        <v>-2744.825936504254</v>
      </c>
      <c r="AD363" s="2">
        <v>-1731.93068703088</v>
      </c>
      <c r="AE363" s="2">
        <v>-583.9677548642076</v>
      </c>
      <c r="AF363" s="2">
        <v>0</v>
      </c>
      <c r="AG363" s="2">
        <v>0</v>
      </c>
      <c r="AH363" s="2">
        <v>0</v>
      </c>
    </row>
    <row r="364" spans="1:12" ht="11.25">
      <c r="A364" s="6"/>
      <c r="B364" s="6"/>
      <c r="C364" s="6"/>
      <c r="D364" s="6"/>
      <c r="E364" s="6"/>
      <c r="F364" s="6"/>
      <c r="G364" s="7"/>
      <c r="H364" s="7"/>
      <c r="I364" s="6"/>
      <c r="J364" s="6"/>
      <c r="K364" s="6"/>
      <c r="L364" s="6"/>
    </row>
    <row r="365" spans="1:12" ht="11.25">
      <c r="A365" s="6"/>
      <c r="B365" s="6"/>
      <c r="C365" s="6"/>
      <c r="D365" s="6"/>
      <c r="E365" s="6"/>
      <c r="F365" s="6"/>
      <c r="G365" s="7"/>
      <c r="H365" s="7"/>
      <c r="I365" s="6"/>
      <c r="J365" s="6"/>
      <c r="K365" s="6"/>
      <c r="L365" s="6"/>
    </row>
    <row r="367" spans="1:35" ht="11.25">
      <c r="A367" s="6">
        <v>1</v>
      </c>
      <c r="B367" s="6" t="s">
        <v>5</v>
      </c>
      <c r="C367" s="6">
        <v>1</v>
      </c>
      <c r="D367" s="6" t="s">
        <v>4</v>
      </c>
      <c r="E367" s="6"/>
      <c r="F367" s="6" t="s">
        <v>14</v>
      </c>
      <c r="G367" s="7">
        <v>39066</v>
      </c>
      <c r="H367" s="7"/>
      <c r="I367" s="6"/>
      <c r="J367" s="6" t="s">
        <v>46</v>
      </c>
      <c r="K367" s="6">
        <v>1</v>
      </c>
      <c r="L367" s="6">
        <v>0</v>
      </c>
      <c r="N367" s="2" t="s">
        <v>73</v>
      </c>
      <c r="P367" s="2" t="s">
        <v>78</v>
      </c>
      <c r="Q367" s="2">
        <v>14000</v>
      </c>
      <c r="R367" s="2">
        <v>17000</v>
      </c>
      <c r="S367" s="2">
        <v>18200</v>
      </c>
      <c r="T367" s="2">
        <v>19400</v>
      </c>
      <c r="U367" s="2">
        <v>20600</v>
      </c>
      <c r="V367" s="2">
        <v>21800</v>
      </c>
      <c r="W367" s="2">
        <v>23000</v>
      </c>
      <c r="X367" s="2">
        <v>26000</v>
      </c>
      <c r="AA367" s="2" t="s">
        <v>78</v>
      </c>
      <c r="AB367" s="2">
        <v>14000</v>
      </c>
      <c r="AC367" s="2">
        <v>17000</v>
      </c>
      <c r="AD367" s="2">
        <v>18200</v>
      </c>
      <c r="AE367" s="2">
        <v>19400</v>
      </c>
      <c r="AF367" s="2">
        <v>20600</v>
      </c>
      <c r="AG367" s="2">
        <v>21800</v>
      </c>
      <c r="AH367" s="2">
        <v>23000</v>
      </c>
      <c r="AI367" s="2">
        <v>26000</v>
      </c>
    </row>
    <row r="368" spans="1:34" ht="11.25">
      <c r="A368" s="6">
        <v>1</v>
      </c>
      <c r="B368" s="6" t="s">
        <v>5</v>
      </c>
      <c r="C368" s="6">
        <v>1</v>
      </c>
      <c r="D368" s="6" t="s">
        <v>4</v>
      </c>
      <c r="E368" s="6">
        <v>0</v>
      </c>
      <c r="F368" s="6" t="s">
        <v>14</v>
      </c>
      <c r="G368" s="7">
        <v>39066</v>
      </c>
      <c r="H368" s="7">
        <v>39033</v>
      </c>
      <c r="I368" s="6">
        <v>24000</v>
      </c>
      <c r="J368" s="6" t="s">
        <v>46</v>
      </c>
      <c r="K368" s="6">
        <v>-1</v>
      </c>
      <c r="L368" s="6">
        <v>0</v>
      </c>
      <c r="N368" s="2">
        <v>-3062.996902015074</v>
      </c>
      <c r="P368" s="2" t="s">
        <v>79</v>
      </c>
      <c r="Q368" s="2">
        <v>-3003.0668506453217</v>
      </c>
      <c r="R368" s="2">
        <v>-3062.996902015074</v>
      </c>
      <c r="S368" s="2">
        <v>-1949.4041410819375</v>
      </c>
      <c r="T368" s="2">
        <v>-907.1681432759492</v>
      </c>
      <c r="U368" s="2">
        <v>41.298530297189245</v>
      </c>
      <c r="V368" s="2">
        <v>890.6893535231602</v>
      </c>
      <c r="W368" s="2">
        <v>3000</v>
      </c>
      <c r="X368" s="2">
        <v>2880.6506753612284</v>
      </c>
      <c r="AA368" s="2" t="s">
        <v>80</v>
      </c>
      <c r="AC368" s="2">
        <v>-3062.996902015074</v>
      </c>
      <c r="AD368" s="2">
        <v>-1949.4041410819375</v>
      </c>
      <c r="AE368" s="2">
        <v>-907.1681432759492</v>
      </c>
      <c r="AF368" s="2">
        <v>0</v>
      </c>
      <c r="AG368" s="2">
        <v>0</v>
      </c>
      <c r="AH368" s="2">
        <v>0</v>
      </c>
    </row>
    <row r="369" spans="1:12" ht="11.25">
      <c r="A369" s="6"/>
      <c r="B369" s="6"/>
      <c r="C369" s="6"/>
      <c r="D369" s="6"/>
      <c r="E369" s="6"/>
      <c r="F369" s="6"/>
      <c r="G369" s="7"/>
      <c r="H369" s="7"/>
      <c r="I369" s="6"/>
      <c r="J369" s="6"/>
      <c r="K369" s="6"/>
      <c r="L369" s="6"/>
    </row>
    <row r="370" spans="1:12" ht="11.25">
      <c r="A370" s="6"/>
      <c r="B370" s="6"/>
      <c r="C370" s="6"/>
      <c r="D370" s="6"/>
      <c r="E370" s="6"/>
      <c r="F370" s="6"/>
      <c r="G370" s="7"/>
      <c r="H370" s="7"/>
      <c r="I370" s="6"/>
      <c r="J370" s="6"/>
      <c r="K370" s="6"/>
      <c r="L370" s="6"/>
    </row>
    <row r="372" spans="1:35" ht="11.25">
      <c r="A372" s="6">
        <v>1</v>
      </c>
      <c r="B372" s="6" t="s">
        <v>5</v>
      </c>
      <c r="C372" s="6">
        <v>1</v>
      </c>
      <c r="D372" s="6" t="s">
        <v>4</v>
      </c>
      <c r="E372" s="6"/>
      <c r="F372" s="6" t="s">
        <v>14</v>
      </c>
      <c r="G372" s="7">
        <v>39066</v>
      </c>
      <c r="H372" s="7"/>
      <c r="I372" s="6"/>
      <c r="J372" s="6" t="s">
        <v>46</v>
      </c>
      <c r="K372" s="6">
        <v>-1</v>
      </c>
      <c r="L372" s="6">
        <v>0</v>
      </c>
      <c r="N372" s="2" t="s">
        <v>73</v>
      </c>
      <c r="P372" s="2" t="s">
        <v>78</v>
      </c>
      <c r="Q372" s="2">
        <v>14000</v>
      </c>
      <c r="R372" s="2">
        <v>17000</v>
      </c>
      <c r="S372" s="2">
        <v>18200</v>
      </c>
      <c r="T372" s="2">
        <v>19400</v>
      </c>
      <c r="U372" s="2">
        <v>20600</v>
      </c>
      <c r="V372" s="2">
        <v>21800</v>
      </c>
      <c r="W372" s="2">
        <v>23000</v>
      </c>
      <c r="X372" s="2">
        <v>26000</v>
      </c>
      <c r="AA372" s="2" t="s">
        <v>78</v>
      </c>
      <c r="AB372" s="2">
        <v>14000</v>
      </c>
      <c r="AC372" s="2">
        <v>17000</v>
      </c>
      <c r="AD372" s="2">
        <v>18200</v>
      </c>
      <c r="AE372" s="2">
        <v>19400</v>
      </c>
      <c r="AF372" s="2">
        <v>20600</v>
      </c>
      <c r="AG372" s="2">
        <v>21800</v>
      </c>
      <c r="AH372" s="2">
        <v>23000</v>
      </c>
      <c r="AI372" s="2">
        <v>26000</v>
      </c>
    </row>
    <row r="373" spans="1:34" ht="11.25">
      <c r="A373" s="6">
        <v>1</v>
      </c>
      <c r="B373" s="6" t="s">
        <v>5</v>
      </c>
      <c r="C373" s="6">
        <v>1</v>
      </c>
      <c r="D373" s="6" t="s">
        <v>4</v>
      </c>
      <c r="E373" s="6">
        <v>0</v>
      </c>
      <c r="F373" s="6" t="s">
        <v>14</v>
      </c>
      <c r="G373" s="7">
        <v>39066</v>
      </c>
      <c r="H373" s="7">
        <v>39033</v>
      </c>
      <c r="I373" s="6">
        <v>24000</v>
      </c>
      <c r="J373" s="6" t="s">
        <v>46</v>
      </c>
      <c r="K373" s="6">
        <v>1</v>
      </c>
      <c r="L373" s="6">
        <v>0</v>
      </c>
      <c r="N373" s="2">
        <v>-2488.187868291676</v>
      </c>
      <c r="P373" s="2" t="s">
        <v>79</v>
      </c>
      <c r="Q373" s="2">
        <v>6000.000022320363</v>
      </c>
      <c r="R373" s="2">
        <v>3000.1751622596666</v>
      </c>
      <c r="S373" s="2">
        <v>1801.9265276299125</v>
      </c>
      <c r="T373" s="2">
        <v>612.9616515752984</v>
      </c>
      <c r="U373" s="2">
        <v>-541.5179877426452</v>
      </c>
      <c r="V373" s="2">
        <v>-1609.1347017950463</v>
      </c>
      <c r="W373" s="2">
        <v>-2488.187868291676</v>
      </c>
      <c r="X373" s="2">
        <v>-713.6283336468223</v>
      </c>
      <c r="AA373" s="2" t="s">
        <v>80</v>
      </c>
      <c r="AC373" s="2">
        <v>0</v>
      </c>
      <c r="AD373" s="2">
        <v>0</v>
      </c>
      <c r="AE373" s="2">
        <v>0</v>
      </c>
      <c r="AF373" s="2">
        <v>-541.5179877426452</v>
      </c>
      <c r="AG373" s="2">
        <v>-1609.1347017950463</v>
      </c>
      <c r="AH373" s="2">
        <v>-2488.187868291676</v>
      </c>
    </row>
    <row r="374" spans="1:12" ht="11.25">
      <c r="A374" s="6"/>
      <c r="B374" s="6"/>
      <c r="C374" s="6"/>
      <c r="D374" s="6"/>
      <c r="E374" s="6"/>
      <c r="F374" s="6"/>
      <c r="G374" s="7"/>
      <c r="H374" s="7"/>
      <c r="I374" s="6"/>
      <c r="J374" s="6"/>
      <c r="K374" s="6"/>
      <c r="L374" s="6"/>
    </row>
    <row r="375" spans="1:12" ht="11.25">
      <c r="A375" s="6"/>
      <c r="B375" s="6"/>
      <c r="C375" s="6"/>
      <c r="D375" s="6"/>
      <c r="E375" s="6"/>
      <c r="F375" s="6"/>
      <c r="G375" s="7"/>
      <c r="H375" s="7"/>
      <c r="I375" s="6"/>
      <c r="J375" s="6"/>
      <c r="K375" s="6"/>
      <c r="L375" s="6"/>
    </row>
    <row r="377" spans="1:35" ht="11.25">
      <c r="A377" s="6">
        <v>1</v>
      </c>
      <c r="B377" s="6" t="s">
        <v>5</v>
      </c>
      <c r="C377" s="6">
        <v>1</v>
      </c>
      <c r="D377" s="6" t="s">
        <v>4</v>
      </c>
      <c r="E377" s="6"/>
      <c r="F377" s="6" t="s">
        <v>14</v>
      </c>
      <c r="G377" s="7">
        <v>39066</v>
      </c>
      <c r="H377" s="7"/>
      <c r="I377" s="6"/>
      <c r="J377" s="6" t="s">
        <v>46</v>
      </c>
      <c r="K377" s="6">
        <v>-1</v>
      </c>
      <c r="L377" s="6">
        <v>0</v>
      </c>
      <c r="N377" s="2" t="s">
        <v>73</v>
      </c>
      <c r="P377" s="2" t="s">
        <v>78</v>
      </c>
      <c r="Q377" s="2">
        <v>14000</v>
      </c>
      <c r="R377" s="2">
        <v>17000</v>
      </c>
      <c r="S377" s="2">
        <v>18200</v>
      </c>
      <c r="T377" s="2">
        <v>19400</v>
      </c>
      <c r="U377" s="2">
        <v>20600</v>
      </c>
      <c r="V377" s="2">
        <v>21800</v>
      </c>
      <c r="W377" s="2">
        <v>23000</v>
      </c>
      <c r="X377" s="2">
        <v>26000</v>
      </c>
      <c r="AA377" s="2" t="s">
        <v>78</v>
      </c>
      <c r="AB377" s="2">
        <v>14000</v>
      </c>
      <c r="AC377" s="2">
        <v>17000</v>
      </c>
      <c r="AD377" s="2">
        <v>18200</v>
      </c>
      <c r="AE377" s="2">
        <v>19400</v>
      </c>
      <c r="AF377" s="2">
        <v>20600</v>
      </c>
      <c r="AG377" s="2">
        <v>21800</v>
      </c>
      <c r="AH377" s="2">
        <v>23000</v>
      </c>
      <c r="AI377" s="2">
        <v>26000</v>
      </c>
    </row>
    <row r="378" spans="1:34" ht="11.25">
      <c r="A378" s="6">
        <v>1</v>
      </c>
      <c r="B378" s="6" t="s">
        <v>5</v>
      </c>
      <c r="C378" s="6">
        <v>1</v>
      </c>
      <c r="D378" s="6" t="s">
        <v>4</v>
      </c>
      <c r="E378" s="6">
        <v>1</v>
      </c>
      <c r="F378" s="6" t="s">
        <v>14</v>
      </c>
      <c r="G378" s="7">
        <v>39066</v>
      </c>
      <c r="H378" s="7">
        <v>39033</v>
      </c>
      <c r="I378" s="6">
        <v>24000</v>
      </c>
      <c r="J378" s="6" t="s">
        <v>46</v>
      </c>
      <c r="K378" s="6">
        <v>-1</v>
      </c>
      <c r="L378" s="6">
        <v>0</v>
      </c>
      <c r="N378" s="2">
        <v>-5385.289085168275</v>
      </c>
      <c r="P378" s="2" t="s">
        <v>79</v>
      </c>
      <c r="Q378" s="2">
        <v>-4042.6685421381426</v>
      </c>
      <c r="R378" s="2">
        <v>-4096.461437638913</v>
      </c>
      <c r="S378" s="2">
        <v>-4175.3280271536</v>
      </c>
      <c r="T378" s="2">
        <v>-4320.981895885962</v>
      </c>
      <c r="U378" s="2">
        <v>-4558.701469702811</v>
      </c>
      <c r="V378" s="2">
        <v>-4909.31064647684</v>
      </c>
      <c r="W378" s="2">
        <v>-5385.289085168275</v>
      </c>
      <c r="X378" s="2">
        <v>-4119.349324638772</v>
      </c>
      <c r="AA378" s="2" t="s">
        <v>80</v>
      </c>
      <c r="AC378" s="2">
        <v>-4096.461437638913</v>
      </c>
      <c r="AD378" s="2">
        <v>-4175.3280271536</v>
      </c>
      <c r="AE378" s="2">
        <v>-4320.981895885962</v>
      </c>
      <c r="AF378" s="2">
        <v>-4558.701469702811</v>
      </c>
      <c r="AG378" s="2">
        <v>-4909.31064647684</v>
      </c>
      <c r="AH378" s="2">
        <v>-5385.289085168275</v>
      </c>
    </row>
    <row r="379" spans="1:12" ht="11.25">
      <c r="A379" s="6"/>
      <c r="B379" s="6"/>
      <c r="C379" s="6"/>
      <c r="D379" s="6"/>
      <c r="E379" s="6"/>
      <c r="F379" s="6"/>
      <c r="G379" s="7"/>
      <c r="H379" s="7"/>
      <c r="I379" s="6"/>
      <c r="J379" s="6"/>
      <c r="K379" s="6"/>
      <c r="L379" s="6"/>
    </row>
    <row r="380" spans="1:12" ht="11.25">
      <c r="A380" s="6"/>
      <c r="B380" s="6"/>
      <c r="C380" s="6"/>
      <c r="D380" s="6"/>
      <c r="E380" s="6"/>
      <c r="F380" s="6"/>
      <c r="G380" s="7"/>
      <c r="H380" s="7"/>
      <c r="I380" s="6"/>
      <c r="J380" s="6"/>
      <c r="K380" s="6"/>
      <c r="L380" s="6"/>
    </row>
    <row r="382" spans="1:35" ht="11.25">
      <c r="A382" s="6">
        <v>1</v>
      </c>
      <c r="B382" s="6" t="s">
        <v>5</v>
      </c>
      <c r="C382" s="6">
        <v>1</v>
      </c>
      <c r="D382" s="6" t="s">
        <v>4</v>
      </c>
      <c r="E382" s="6"/>
      <c r="F382" s="6" t="s">
        <v>14</v>
      </c>
      <c r="G382" s="7">
        <v>39066</v>
      </c>
      <c r="H382" s="7"/>
      <c r="I382" s="6"/>
      <c r="J382" s="6" t="s">
        <v>46</v>
      </c>
      <c r="K382" s="6">
        <v>1</v>
      </c>
      <c r="L382" s="6">
        <v>0</v>
      </c>
      <c r="N382" s="2" t="s">
        <v>73</v>
      </c>
      <c r="P382" s="2" t="s">
        <v>78</v>
      </c>
      <c r="Q382" s="2">
        <v>14000</v>
      </c>
      <c r="R382" s="2">
        <v>17000</v>
      </c>
      <c r="S382" s="2">
        <v>18200</v>
      </c>
      <c r="T382" s="2">
        <v>19400</v>
      </c>
      <c r="U382" s="2">
        <v>20600</v>
      </c>
      <c r="V382" s="2">
        <v>21800</v>
      </c>
      <c r="W382" s="2">
        <v>23000</v>
      </c>
      <c r="X382" s="2">
        <v>26000</v>
      </c>
      <c r="AA382" s="2" t="s">
        <v>78</v>
      </c>
      <c r="AB382" s="2">
        <v>14000</v>
      </c>
      <c r="AC382" s="2">
        <v>17000</v>
      </c>
      <c r="AD382" s="2">
        <v>18200</v>
      </c>
      <c r="AE382" s="2">
        <v>19400</v>
      </c>
      <c r="AF382" s="2">
        <v>20600</v>
      </c>
      <c r="AG382" s="2">
        <v>21800</v>
      </c>
      <c r="AH382" s="2">
        <v>23000</v>
      </c>
      <c r="AI382" s="2">
        <v>26000</v>
      </c>
    </row>
    <row r="383" spans="1:34" ht="11.25">
      <c r="A383" s="6">
        <v>1</v>
      </c>
      <c r="B383" s="6" t="s">
        <v>5</v>
      </c>
      <c r="C383" s="6">
        <v>1</v>
      </c>
      <c r="D383" s="6" t="s">
        <v>4</v>
      </c>
      <c r="E383" s="6">
        <v>1</v>
      </c>
      <c r="F383" s="6" t="s">
        <v>14</v>
      </c>
      <c r="G383" s="7">
        <v>39066</v>
      </c>
      <c r="H383" s="7">
        <v>39033</v>
      </c>
      <c r="I383" s="6">
        <v>24000</v>
      </c>
      <c r="J383" s="6" t="s">
        <v>46</v>
      </c>
      <c r="K383" s="6">
        <v>1</v>
      </c>
      <c r="L383" s="6">
        <v>0</v>
      </c>
      <c r="N383" s="2">
        <v>0</v>
      </c>
      <c r="P383" s="2" t="s">
        <v>79</v>
      </c>
      <c r="Q383" s="2">
        <v>6960.00003360801</v>
      </c>
      <c r="R383" s="2">
        <v>3960.239341190926</v>
      </c>
      <c r="S383" s="2">
        <v>3962.5336471057335</v>
      </c>
      <c r="T383" s="2">
        <v>3976.42676944878</v>
      </c>
      <c r="U383" s="2">
        <v>4031.5543746483972</v>
      </c>
      <c r="V383" s="2">
        <v>4186.016709470285</v>
      </c>
      <c r="W383" s="2">
        <v>4511.812131708324</v>
      </c>
      <c r="X383" s="2">
        <v>6286.371666353178</v>
      </c>
      <c r="AA383" s="2" t="s">
        <v>80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0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Z100"/>
  <sheetViews>
    <sheetView workbookViewId="0" topLeftCell="A1">
      <selection activeCell="I12" sqref="I12"/>
    </sheetView>
  </sheetViews>
  <sheetFormatPr defaultColWidth="9.140625" defaultRowHeight="12.75"/>
  <cols>
    <col min="1" max="1" width="8.8515625" style="2" customWidth="1"/>
    <col min="2" max="2" width="10.140625" style="2" bestFit="1" customWidth="1"/>
    <col min="3" max="11" width="9.140625" style="2" customWidth="1"/>
    <col min="12" max="12" width="14.140625" style="2" customWidth="1"/>
    <col min="13" max="16384" width="9.140625" style="2" customWidth="1"/>
  </cols>
  <sheetData>
    <row r="1" spans="1:12" ht="11.25">
      <c r="A1" s="2" t="s">
        <v>9</v>
      </c>
      <c r="B1" s="2">
        <v>1</v>
      </c>
      <c r="L1" s="2" t="s">
        <v>70</v>
      </c>
    </row>
    <row r="2" spans="1:12" ht="11.25">
      <c r="A2" s="2" t="s">
        <v>10</v>
      </c>
      <c r="B2" s="2">
        <v>1</v>
      </c>
      <c r="L2" s="21">
        <v>-1739.4612872854268</v>
      </c>
    </row>
    <row r="3" spans="1:2" ht="11.25">
      <c r="A3" s="2" t="s">
        <v>48</v>
      </c>
      <c r="B3" s="2" t="s">
        <v>14</v>
      </c>
    </row>
    <row r="4" spans="1:2" ht="11.25">
      <c r="A4" s="2" t="s">
        <v>71</v>
      </c>
      <c r="B4" s="1">
        <v>39248</v>
      </c>
    </row>
    <row r="5" spans="1:26" ht="12.75">
      <c r="A5" s="2" t="s">
        <v>87</v>
      </c>
      <c r="B5" s="1">
        <v>39242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s="13" customFormat="1" ht="14.2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s="13" customFormat="1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s="13" customFormat="1" ht="12.75">
      <c r="A10"/>
      <c r="B10" t="s">
        <v>88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s="13" customFormat="1" ht="12.75">
      <c r="A11" t="s">
        <v>54</v>
      </c>
      <c r="B11" t="s">
        <v>48</v>
      </c>
      <c r="C11" t="s">
        <v>89</v>
      </c>
      <c r="D11" t="s">
        <v>90</v>
      </c>
      <c r="E11" t="s">
        <v>91</v>
      </c>
      <c r="F11" t="s">
        <v>92</v>
      </c>
      <c r="G11" t="s">
        <v>93</v>
      </c>
      <c r="H11" t="s">
        <v>94</v>
      </c>
      <c r="I11" t="s">
        <v>95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s="13" customFormat="1" ht="12.75">
      <c r="A12">
        <v>20007</v>
      </c>
      <c r="B12"/>
      <c r="C12">
        <v>0</v>
      </c>
      <c r="D12">
        <v>-0.016576449010638483</v>
      </c>
      <c r="E12">
        <v>-5.285069470728487E-06</v>
      </c>
      <c r="F12">
        <v>-7.968747938380538E-05</v>
      </c>
      <c r="G12">
        <v>-0.0006877754063940311</v>
      </c>
      <c r="H12">
        <v>-0.003939543889495967</v>
      </c>
      <c r="I12">
        <v>-0.016576449010638483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s="13" customFormat="1" ht="12.75">
      <c r="A13">
        <v>28967</v>
      </c>
      <c r="B13">
        <v>-49.84740799306138</v>
      </c>
      <c r="C13">
        <v>-49.84740799306138</v>
      </c>
      <c r="D13">
        <v>-49.84740799306138</v>
      </c>
      <c r="E13">
        <v>-4.698081119731654</v>
      </c>
      <c r="F13">
        <v>-10.143799736247956</v>
      </c>
      <c r="G13">
        <v>-19.01060658077708</v>
      </c>
      <c r="H13">
        <v>-32.05361523317458</v>
      </c>
      <c r="I13">
        <v>-49.84740799306138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13" customFormat="1" ht="12.75">
      <c r="A14">
        <v>29505.947368421053</v>
      </c>
      <c r="B14">
        <v>-64.282370157032</v>
      </c>
      <c r="C14">
        <v>-64.282370157032</v>
      </c>
      <c r="D14">
        <v>-64.282370157032</v>
      </c>
      <c r="E14">
        <v>-7.150853260600357</v>
      </c>
      <c r="F14">
        <v>-14.595602938273942</v>
      </c>
      <c r="G14">
        <v>-26.16510364507579</v>
      </c>
      <c r="H14">
        <v>-42.565609679250315</v>
      </c>
      <c r="I14">
        <v>-64.282370157032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13" customFormat="1" ht="12.75">
      <c r="A15">
        <v>30044.894736842107</v>
      </c>
      <c r="B15">
        <v>-81.31922068023414</v>
      </c>
      <c r="C15">
        <v>-81.31922068023414</v>
      </c>
      <c r="D15">
        <v>-81.31922068023414</v>
      </c>
      <c r="E15">
        <v>-10.536786836074015</v>
      </c>
      <c r="F15">
        <v>-20.423544355603212</v>
      </c>
      <c r="G15">
        <v>-35.14626024730711</v>
      </c>
      <c r="H15">
        <v>-55.322126025623106</v>
      </c>
      <c r="I15">
        <v>-81.31922068023414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13" customFormat="1" ht="12.75">
      <c r="A16">
        <v>30583.842105263157</v>
      </c>
      <c r="B16">
        <v>-101.07780942123145</v>
      </c>
      <c r="C16">
        <v>-101.07780942123145</v>
      </c>
      <c r="D16">
        <v>-101.07780942123145</v>
      </c>
      <c r="E16">
        <v>-15.07582316437248</v>
      </c>
      <c r="F16">
        <v>-27.863251454995435</v>
      </c>
      <c r="G16">
        <v>-46.17517670731661</v>
      </c>
      <c r="H16">
        <v>-70.5035212221162</v>
      </c>
      <c r="I16">
        <v>-101.07780942123145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13" customFormat="1" ht="12.75">
      <c r="A17">
        <v>31122.78947368421</v>
      </c>
      <c r="B17">
        <v>-123.67554769124547</v>
      </c>
      <c r="C17">
        <v>-123.67554769124547</v>
      </c>
      <c r="D17">
        <v>-123.67554769124547</v>
      </c>
      <c r="E17">
        <v>-21.01390606607248</v>
      </c>
      <c r="F17">
        <v>-37.165539820609865</v>
      </c>
      <c r="G17">
        <v>-59.47835748314094</v>
      </c>
      <c r="H17">
        <v>-88.28933882427918</v>
      </c>
      <c r="I17">
        <v>-123.67554769124547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13" customFormat="1" ht="12.75">
      <c r="A18">
        <v>31661.736842105263</v>
      </c>
      <c r="B18">
        <v>-149.2691398676535</v>
      </c>
      <c r="C18">
        <v>-149.2691398676535</v>
      </c>
      <c r="D18">
        <v>-149.2691398676535</v>
      </c>
      <c r="E18">
        <v>-28.636374895410086</v>
      </c>
      <c r="F18">
        <v>-48.61514589204313</v>
      </c>
      <c r="G18">
        <v>-75.31355198730375</v>
      </c>
      <c r="H18">
        <v>-108.89207787381713</v>
      </c>
      <c r="I18">
        <v>-149.2691398676535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13" customFormat="1" ht="12.75">
      <c r="A19">
        <v>32200.684210526317</v>
      </c>
      <c r="B19">
        <v>-178.10815769260012</v>
      </c>
      <c r="C19">
        <v>-178.10815769260012</v>
      </c>
      <c r="D19">
        <v>-178.10815769260012</v>
      </c>
      <c r="E19">
        <v>-38.2932744131316</v>
      </c>
      <c r="F19">
        <v>-62.56279401115654</v>
      </c>
      <c r="G19">
        <v>-94.00928957794963</v>
      </c>
      <c r="H19">
        <v>-132.60407691805744</v>
      </c>
      <c r="I19">
        <v>-178.10815769260012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s="13" customFormat="1" ht="12.75">
      <c r="A20">
        <v>32739.631578947367</v>
      </c>
      <c r="B20">
        <v>-210.59726044799277</v>
      </c>
      <c r="C20">
        <v>-210.59726044799277</v>
      </c>
      <c r="D20">
        <v>-210.59726044799277</v>
      </c>
      <c r="E20">
        <v>-50.4390182582211</v>
      </c>
      <c r="F20">
        <v>-79.47144668990586</v>
      </c>
      <c r="G20">
        <v>-116.01738673723014</v>
      </c>
      <c r="H20">
        <v>-159.8554222823227</v>
      </c>
      <c r="I20">
        <v>-210.59726044799277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s="13" customFormat="1" ht="12.75">
      <c r="A21">
        <v>33278.57894736842</v>
      </c>
      <c r="B21">
        <v>-247.3637082152104</v>
      </c>
      <c r="C21">
        <v>-247.3637082152104</v>
      </c>
      <c r="D21">
        <v>-247.3637082152104</v>
      </c>
      <c r="E21">
        <v>-65.68834839568262</v>
      </c>
      <c r="F21">
        <v>-99.97689543368472</v>
      </c>
      <c r="G21">
        <v>-141.97707470890987</v>
      </c>
      <c r="H21">
        <v>-191.28036671936297</v>
      </c>
      <c r="I21">
        <v>-247.3637082152104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s="13" customFormat="1" ht="12.75">
      <c r="A22">
        <v>33817.52631578947</v>
      </c>
      <c r="B22">
        <v>-289.327029399067</v>
      </c>
      <c r="C22">
        <v>-289.327029399067</v>
      </c>
      <c r="D22">
        <v>-289.327029399067</v>
      </c>
      <c r="E22">
        <v>-84.89019795567935</v>
      </c>
      <c r="F22">
        <v>-124.9624391721145</v>
      </c>
      <c r="G22">
        <v>-172.78912266190173</v>
      </c>
      <c r="H22">
        <v>-227.78970282969658</v>
      </c>
      <c r="I22">
        <v>-289.327029399067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13" customFormat="1" ht="12.75">
      <c r="A23">
        <v>34356.47368421053</v>
      </c>
      <c r="B23">
        <v>-337.76761396195616</v>
      </c>
      <c r="C23">
        <v>-337.76761396195616</v>
      </c>
      <c r="D23">
        <v>-337.76761396195616</v>
      </c>
      <c r="E23">
        <v>-109.22045096374495</v>
      </c>
      <c r="F23">
        <v>-155.64673282008926</v>
      </c>
      <c r="G23">
        <v>-209.69780555915804</v>
      </c>
      <c r="H23">
        <v>-270.64622117271415</v>
      </c>
      <c r="I23">
        <v>-337.76761396195616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13" customFormat="1" ht="12.75">
      <c r="A24">
        <v>34895.42105263158</v>
      </c>
      <c r="B24">
        <v>-394.38978603231226</v>
      </c>
      <c r="C24">
        <v>-394.38978603231226</v>
      </c>
      <c r="D24">
        <v>-394.38978603231226</v>
      </c>
      <c r="E24">
        <v>-140.29264039606323</v>
      </c>
      <c r="F24">
        <v>-193.68194774160315</v>
      </c>
      <c r="G24">
        <v>-254.37682221824207</v>
      </c>
      <c r="H24">
        <v>-321.5388991179889</v>
      </c>
      <c r="I24">
        <v>-394.38978603231226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13" customFormat="1" ht="12.75">
      <c r="A25">
        <v>35434.36842105263</v>
      </c>
      <c r="B25">
        <v>-461.3718368262571</v>
      </c>
      <c r="C25">
        <v>-461.3718368262571</v>
      </c>
      <c r="D25">
        <v>-461.3718368262571</v>
      </c>
      <c r="E25">
        <v>-180.28067800387294</v>
      </c>
      <c r="F25">
        <v>-241.25481111164618</v>
      </c>
      <c r="G25">
        <v>-309.0112022895987</v>
      </c>
      <c r="H25">
        <v>-382.6479165321434</v>
      </c>
      <c r="I25">
        <v>-461.3718368262571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13" customFormat="1" ht="12.75">
      <c r="A26">
        <v>35973.31578947369</v>
      </c>
      <c r="B26">
        <v>-541.3903564647017</v>
      </c>
      <c r="C26">
        <v>-541.3903564647017</v>
      </c>
      <c r="D26">
        <v>-541.3903564647017</v>
      </c>
      <c r="E26">
        <v>-232.03791093702353</v>
      </c>
      <c r="F26">
        <v>-301.1746643890792</v>
      </c>
      <c r="G26">
        <v>-376.3600856984044</v>
      </c>
      <c r="H26">
        <v>-456.6865348007336</v>
      </c>
      <c r="I26">
        <v>-541.3903564647017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13" customFormat="1" ht="12.75">
      <c r="A27">
        <v>36512.26315789473</v>
      </c>
      <c r="B27">
        <v>-637.5999213896866</v>
      </c>
      <c r="C27">
        <v>-637.5999213896866</v>
      </c>
      <c r="D27">
        <v>-637.5999213896866</v>
      </c>
      <c r="E27">
        <v>-299.1813060730019</v>
      </c>
      <c r="F27">
        <v>-376.92039532054287</v>
      </c>
      <c r="G27">
        <v>-459.7755006212901</v>
      </c>
      <c r="H27">
        <v>-546.8980777867446</v>
      </c>
      <c r="I27">
        <v>-637.5999213896866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13" customFormat="1" ht="12.75">
      <c r="A28">
        <v>37051.21052631579</v>
      </c>
      <c r="B28">
        <v>-753.5445431594562</v>
      </c>
      <c r="C28">
        <v>-753.5445431594562</v>
      </c>
      <c r="D28">
        <v>-753.5445431594562</v>
      </c>
      <c r="E28">
        <v>-386.0909166613187</v>
      </c>
      <c r="F28">
        <v>-472.604930299171</v>
      </c>
      <c r="G28">
        <v>-563.1429494981526</v>
      </c>
      <c r="H28">
        <v>-656.9796588384866</v>
      </c>
      <c r="I28">
        <v>-753.5445431594562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13" customFormat="1" ht="12.75">
      <c r="A29">
        <v>37590.15789473684</v>
      </c>
      <c r="B29">
        <v>-890.8678929872531</v>
      </c>
      <c r="C29">
        <v>-890.8678929872531</v>
      </c>
      <c r="D29">
        <v>-890.8678929872531</v>
      </c>
      <c r="E29">
        <v>-497.7618734175999</v>
      </c>
      <c r="F29">
        <v>-592.8096208564102</v>
      </c>
      <c r="G29">
        <v>-690.7072935831084</v>
      </c>
      <c r="H29">
        <v>-790.6110275783212</v>
      </c>
      <c r="I29">
        <v>-890.8678929872531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13" customFormat="1" ht="12.75">
      <c r="A30">
        <v>38129.10526315789</v>
      </c>
      <c r="B30">
        <v>-1046.3282063140432</v>
      </c>
      <c r="C30">
        <v>-1046.3282063140432</v>
      </c>
      <c r="D30">
        <v>-1046.3282063140432</v>
      </c>
      <c r="E30">
        <v>-635.0062137986952</v>
      </c>
      <c r="F30">
        <v>-734.9072491265797</v>
      </c>
      <c r="G30">
        <v>-837.0346457675314</v>
      </c>
      <c r="H30">
        <v>-940.952536244662</v>
      </c>
      <c r="I30">
        <v>-1046.3282063140432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13" customFormat="1" ht="12.75">
      <c r="A31">
        <v>38668.05263157895</v>
      </c>
      <c r="B31">
        <v>-1230.6173038994548</v>
      </c>
      <c r="C31">
        <v>-1230.6173038994548</v>
      </c>
      <c r="D31">
        <v>-1230.6173038994548</v>
      </c>
      <c r="E31">
        <v>-797.1959172184397</v>
      </c>
      <c r="F31">
        <v>-903.9761649075608</v>
      </c>
      <c r="G31">
        <v>-1011.9614440795958</v>
      </c>
      <c r="H31">
        <v>-1120.9039663151289</v>
      </c>
      <c r="I31">
        <v>-1230.6173038994548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13" customFormat="1" ht="12.75">
      <c r="A32">
        <v>39207</v>
      </c>
      <c r="B32">
        <v>-1739.4612872854268</v>
      </c>
      <c r="C32">
        <v>-1739.4612872854268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ht="12.75">
      <c r="A33">
        <v>48167</v>
      </c>
      <c r="B33"/>
      <c r="C33">
        <v>-1739.4612872854268</v>
      </c>
      <c r="D33">
        <v>-8497.029826266626</v>
      </c>
      <c r="E33">
        <v>-8288.43871691775</v>
      </c>
      <c r="F33">
        <v>-8327.157991813867</v>
      </c>
      <c r="G33">
        <v>-8375.117532201664</v>
      </c>
      <c r="H33">
        <v>-8431.927358984547</v>
      </c>
      <c r="I33">
        <v>-8497.029826266626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2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:2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1:2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2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2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2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2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26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26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2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2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2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2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2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2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2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2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</row>
    <row r="87" spans="1:2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</row>
    <row r="88" spans="1:2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</row>
    <row r="89" spans="1:2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2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2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1:2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1:2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2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1:2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1:2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1:2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1:2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1:2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1:2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E33" sqref="E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4:Z99"/>
  <sheetViews>
    <sheetView workbookViewId="0" topLeftCell="A1">
      <selection activeCell="D9" sqref="D9"/>
    </sheetView>
  </sheetViews>
  <sheetFormatPr defaultColWidth="9.140625" defaultRowHeight="12.75"/>
  <cols>
    <col min="1" max="1" width="11.8515625" style="2" customWidth="1"/>
    <col min="2" max="2" width="10.140625" style="2" bestFit="1" customWidth="1"/>
    <col min="3" max="3" width="9.140625" style="2" customWidth="1"/>
    <col min="4" max="4" width="10.8515625" style="2" customWidth="1"/>
    <col min="5" max="5" width="11.00390625" style="2" customWidth="1"/>
    <col min="6" max="7" width="9.140625" style="2" customWidth="1"/>
    <col min="8" max="8" width="15.28125" style="2" customWidth="1"/>
    <col min="9" max="11" width="9.140625" style="2" customWidth="1"/>
    <col min="12" max="12" width="12.140625" style="2" bestFit="1" customWidth="1"/>
    <col min="13" max="13" width="10.140625" style="2" customWidth="1"/>
    <col min="14" max="14" width="10.28125" style="2" customWidth="1"/>
    <col min="15" max="15" width="9.140625" style="2" customWidth="1"/>
    <col min="16" max="16" width="11.8515625" style="2" customWidth="1"/>
    <col min="17" max="17" width="10.140625" style="2" customWidth="1"/>
    <col min="18" max="16384" width="9.140625" style="2" customWidth="1"/>
  </cols>
  <sheetData>
    <row r="4" spans="1:11" ht="11.25">
      <c r="A4" s="2" t="s">
        <v>49</v>
      </c>
      <c r="B4" s="2" t="s">
        <v>50</v>
      </c>
      <c r="C4" s="2" t="s">
        <v>53</v>
      </c>
      <c r="D4" s="2" t="s">
        <v>54</v>
      </c>
      <c r="E4" s="2" t="s">
        <v>55</v>
      </c>
      <c r="G4" s="2" t="s">
        <v>51</v>
      </c>
      <c r="H4" s="2" t="s">
        <v>52</v>
      </c>
      <c r="I4" s="2" t="s">
        <v>56</v>
      </c>
      <c r="J4" s="2" t="s">
        <v>57</v>
      </c>
      <c r="K4" s="2" t="s">
        <v>58</v>
      </c>
    </row>
    <row r="5" spans="1:11" ht="11.25">
      <c r="A5" s="1">
        <v>39002</v>
      </c>
      <c r="B5" s="1">
        <v>39033</v>
      </c>
      <c r="C5" s="2">
        <v>22000</v>
      </c>
      <c r="D5" s="2">
        <v>17000</v>
      </c>
      <c r="E5" s="2">
        <v>0.35</v>
      </c>
      <c r="G5" s="2">
        <f>(B5-A5)/365</f>
        <v>0.08493150684931507</v>
      </c>
      <c r="H5" s="2">
        <f>(LN(D5/C5)+E5*E5*G5/2)/(E5*SQRT(G5))</f>
        <v>-2.476722784438</v>
      </c>
      <c r="I5" s="2">
        <f>H5-E5*SQRT(G5)</f>
        <v>-2.578723321637767</v>
      </c>
      <c r="J5" s="2">
        <f>D5*NORMSDIST(H5)-C5*NORMSDIST(I5)</f>
        <v>3.6223274054274412</v>
      </c>
      <c r="K5" s="2">
        <f>J5+C5-D5</f>
        <v>5003.622327405428</v>
      </c>
    </row>
    <row r="6" spans="1:11" ht="11.25">
      <c r="A6" s="1">
        <v>39002</v>
      </c>
      <c r="B6" s="1">
        <v>39033</v>
      </c>
      <c r="C6" s="2">
        <v>21500</v>
      </c>
      <c r="D6" s="2">
        <v>17000</v>
      </c>
      <c r="E6" s="2">
        <v>0.42</v>
      </c>
      <c r="G6" s="2">
        <f>(B6-A6)/365</f>
        <v>0.08493150684931507</v>
      </c>
      <c r="H6" s="2">
        <f>(LN(D6/C6)+E6*E6*G6/2)/(E6*SQRT(G6))</f>
        <v>-1.857413683093576</v>
      </c>
      <c r="I6" s="2">
        <f>H6-E6*SQRT(G6)</f>
        <v>-1.9798143277332965</v>
      </c>
      <c r="J6" s="2">
        <f>D6*NORMSDIST(H6)-C6*NORMSDIST(I6)</f>
        <v>24.60792074927815</v>
      </c>
      <c r="K6" s="2">
        <f>J6+C6-D6</f>
        <v>4524.607920749277</v>
      </c>
    </row>
    <row r="7" ht="11.25">
      <c r="D7" s="2">
        <v>19000</v>
      </c>
    </row>
    <row r="8" spans="10:11" ht="11.25">
      <c r="J8" s="2">
        <f>ABS(J5-J6)/2</f>
        <v>10.492796671925355</v>
      </c>
      <c r="K8" s="2" t="s">
        <v>63</v>
      </c>
    </row>
    <row r="11" spans="1:2" ht="11.25">
      <c r="A11" s="2" t="s">
        <v>60</v>
      </c>
      <c r="B11" s="2">
        <v>20</v>
      </c>
    </row>
    <row r="12" spans="1:2" ht="11.25">
      <c r="A12" s="2" t="s">
        <v>61</v>
      </c>
      <c r="B12" s="2">
        <v>20000</v>
      </c>
    </row>
    <row r="14" ht="11.25">
      <c r="A14" s="2" t="s">
        <v>62</v>
      </c>
    </row>
    <row r="15" spans="1:2" ht="11.25">
      <c r="A15" s="2">
        <v>15500</v>
      </c>
      <c r="B15" s="2">
        <f>max(B$11*(1-4*ABS(B$12-A15)/B$12),3)</f>
        <v>3</v>
      </c>
    </row>
    <row r="16" spans="1:2" ht="11.25">
      <c r="A16" s="2">
        <v>16000</v>
      </c>
      <c r="B16" s="2">
        <f aca="true" t="shared" si="0" ref="B16:B36">max(B$11*(1-4*ABS(B$12-A16)/B$12),3)</f>
        <v>3.999999999999999</v>
      </c>
    </row>
    <row r="17" spans="1:2" ht="11.25">
      <c r="A17" s="2">
        <v>16500</v>
      </c>
      <c r="B17" s="2">
        <f t="shared" si="0"/>
        <v>6.000000000000001</v>
      </c>
    </row>
    <row r="18" spans="1:2" ht="11.25">
      <c r="A18" s="2">
        <v>17000</v>
      </c>
      <c r="B18" s="2">
        <f t="shared" si="0"/>
        <v>8</v>
      </c>
    </row>
    <row r="19" spans="1:2" ht="11.25">
      <c r="A19" s="2">
        <v>17500</v>
      </c>
      <c r="B19" s="2">
        <f t="shared" si="0"/>
        <v>10</v>
      </c>
    </row>
    <row r="20" spans="1:2" ht="11.25">
      <c r="A20" s="2">
        <v>18000</v>
      </c>
      <c r="B20" s="2">
        <f t="shared" si="0"/>
        <v>12</v>
      </c>
    </row>
    <row r="21" spans="1:12" ht="11.25">
      <c r="A21" s="2">
        <v>18500</v>
      </c>
      <c r="B21" s="2">
        <f t="shared" si="0"/>
        <v>14</v>
      </c>
      <c r="L21" s="17"/>
    </row>
    <row r="22" spans="1:2" ht="11.25">
      <c r="A22" s="2">
        <v>19000</v>
      </c>
      <c r="B22" s="2">
        <f t="shared" si="0"/>
        <v>16</v>
      </c>
    </row>
    <row r="23" spans="1:12" ht="11.25">
      <c r="A23" s="2">
        <v>19500</v>
      </c>
      <c r="B23" s="2">
        <f t="shared" si="0"/>
        <v>18</v>
      </c>
      <c r="L23" s="18">
        <f>(19-10.5)/24</f>
        <v>0.3541666666666667</v>
      </c>
    </row>
    <row r="24" spans="1:2" ht="11.25">
      <c r="A24" s="2">
        <v>20000</v>
      </c>
      <c r="B24" s="2">
        <f t="shared" si="0"/>
        <v>20</v>
      </c>
    </row>
    <row r="25" spans="1:2" ht="11.25">
      <c r="A25" s="2">
        <v>20500</v>
      </c>
      <c r="B25" s="2">
        <f t="shared" si="0"/>
        <v>18</v>
      </c>
    </row>
    <row r="26" spans="1:2" ht="11.25">
      <c r="A26" s="2">
        <v>21000</v>
      </c>
      <c r="B26" s="2">
        <f t="shared" si="0"/>
        <v>16</v>
      </c>
    </row>
    <row r="27" spans="1:12" ht="11.25">
      <c r="A27" s="2">
        <v>21500</v>
      </c>
      <c r="B27" s="2">
        <f t="shared" si="0"/>
        <v>14</v>
      </c>
      <c r="L27" s="17"/>
    </row>
    <row r="28" spans="1:2" ht="11.25">
      <c r="A28" s="2">
        <v>22000</v>
      </c>
      <c r="B28" s="2">
        <f t="shared" si="0"/>
        <v>12</v>
      </c>
    </row>
    <row r="29" spans="1:2" ht="11.25">
      <c r="A29" s="2">
        <v>22500</v>
      </c>
      <c r="B29" s="2">
        <f t="shared" si="0"/>
        <v>10</v>
      </c>
    </row>
    <row r="30" spans="1:2" ht="11.25">
      <c r="A30" s="2">
        <v>23000</v>
      </c>
      <c r="B30" s="2">
        <f t="shared" si="0"/>
        <v>8</v>
      </c>
    </row>
    <row r="31" spans="1:2" ht="11.25">
      <c r="A31" s="2">
        <v>23500</v>
      </c>
      <c r="B31" s="2">
        <f t="shared" si="0"/>
        <v>6.000000000000001</v>
      </c>
    </row>
    <row r="32" spans="1:2" ht="11.25">
      <c r="A32" s="2">
        <v>24000</v>
      </c>
      <c r="B32" s="2">
        <f t="shared" si="0"/>
        <v>3.999999999999999</v>
      </c>
    </row>
    <row r="33" spans="1:2" ht="11.25">
      <c r="A33" s="2">
        <v>24500</v>
      </c>
      <c r="B33" s="2">
        <f t="shared" si="0"/>
        <v>3</v>
      </c>
    </row>
    <row r="34" spans="1:2" ht="11.25">
      <c r="A34" s="2">
        <v>25000</v>
      </c>
      <c r="B34" s="2">
        <f t="shared" si="0"/>
        <v>3</v>
      </c>
    </row>
    <row r="35" spans="1:2" ht="11.25">
      <c r="A35" s="2">
        <v>25500</v>
      </c>
      <c r="B35" s="2">
        <f t="shared" si="0"/>
        <v>3</v>
      </c>
    </row>
    <row r="36" spans="1:2" ht="11.25">
      <c r="A36" s="2">
        <v>26000</v>
      </c>
      <c r="B36" s="2">
        <f t="shared" si="0"/>
        <v>3</v>
      </c>
    </row>
    <row r="64" spans="4:26" ht="11.25">
      <c r="D64" s="1">
        <v>39025</v>
      </c>
      <c r="E64" s="1">
        <v>39033</v>
      </c>
      <c r="H64" s="2">
        <v>0.3</v>
      </c>
      <c r="P64" s="2" t="s">
        <v>49</v>
      </c>
      <c r="Q64" s="2" t="s">
        <v>50</v>
      </c>
      <c r="R64" s="2" t="s">
        <v>53</v>
      </c>
      <c r="S64" s="2" t="s">
        <v>54</v>
      </c>
      <c r="T64" s="2" t="s">
        <v>55</v>
      </c>
      <c r="V64" s="2" t="s">
        <v>51</v>
      </c>
      <c r="W64" s="2" t="s">
        <v>52</v>
      </c>
      <c r="X64" s="2" t="s">
        <v>56</v>
      </c>
      <c r="Y64" s="2" t="s">
        <v>57</v>
      </c>
      <c r="Z64" s="2" t="s">
        <v>58</v>
      </c>
    </row>
    <row r="65" spans="1:26" ht="11.25">
      <c r="A65" s="2">
        <v>17000</v>
      </c>
      <c r="B65" s="2">
        <f>ABS(M65-Y65)/2</f>
        <v>0.0997393787751375</v>
      </c>
      <c r="C65" s="2" t="s">
        <v>63</v>
      </c>
      <c r="D65" s="1">
        <f>D$64</f>
        <v>39025</v>
      </c>
      <c r="E65" s="1">
        <f>E$64</f>
        <v>39033</v>
      </c>
      <c r="F65" s="2">
        <v>19500</v>
      </c>
      <c r="G65" s="2">
        <f>A65</f>
        <v>17000</v>
      </c>
      <c r="H65" s="2">
        <f>H$64</f>
        <v>0.3</v>
      </c>
      <c r="J65" s="2">
        <f>(E65-D65)/365</f>
        <v>0.021917808219178082</v>
      </c>
      <c r="K65" s="2">
        <f>(LN(G65/F65)+H65*H65*J65/2)/(H65*SQRT(J65))</f>
        <v>-3.0669348134051666</v>
      </c>
      <c r="L65" s="2">
        <f>K65-H65*SQRT(J65)</f>
        <v>-3.111348806017023</v>
      </c>
      <c r="M65" s="2">
        <f>G65*NORMSDIST(K65)-F65*NORMSDIST(L65)</f>
        <v>0.22456530573161615</v>
      </c>
      <c r="N65" s="2">
        <f>M65+F65-G65</f>
        <v>2500.2245653057325</v>
      </c>
      <c r="P65" s="1">
        <f>D65</f>
        <v>39025</v>
      </c>
      <c r="Q65" s="1">
        <f>E65</f>
        <v>39033</v>
      </c>
      <c r="R65" s="2">
        <v>20000</v>
      </c>
      <c r="S65" s="2">
        <f>A65</f>
        <v>17000</v>
      </c>
      <c r="T65" s="2">
        <f>H$64</f>
        <v>0.3</v>
      </c>
      <c r="V65" s="2">
        <f>(Q65-P65)/365</f>
        <v>0.021917808219178082</v>
      </c>
      <c r="W65" s="2">
        <f>(LN(S65/R65)+T65*T65*V65/2)/(T65*SQRT(V65))</f>
        <v>-3.636976066069565</v>
      </c>
      <c r="X65" s="2">
        <f>W65-T65*SQRT(V65)</f>
        <v>-3.6813900586814214</v>
      </c>
      <c r="Y65" s="2">
        <f>S65*NORMSDIST(W65)-R65*NORMSDIST(X65)</f>
        <v>0.02508654818134115</v>
      </c>
      <c r="Z65" s="2">
        <f>Y65+R65-S65</f>
        <v>3000.025086548183</v>
      </c>
    </row>
    <row r="66" spans="1:26" ht="11.25">
      <c r="A66" s="2">
        <v>17200</v>
      </c>
      <c r="B66" s="2">
        <f>ABS(M66-Y66)/2</f>
        <v>0.2473809475116262</v>
      </c>
      <c r="C66" s="2" t="s">
        <v>63</v>
      </c>
      <c r="D66" s="1">
        <f aca="true" t="shared" si="1" ref="D66:E99">D$64</f>
        <v>39025</v>
      </c>
      <c r="E66" s="1">
        <f t="shared" si="1"/>
        <v>39033</v>
      </c>
      <c r="F66" s="2">
        <v>19500</v>
      </c>
      <c r="G66" s="2">
        <f>A66</f>
        <v>17200</v>
      </c>
      <c r="H66" s="2">
        <f aca="true" t="shared" si="2" ref="H66:H99">H$64</f>
        <v>0.3</v>
      </c>
      <c r="J66" s="2">
        <f>(E66-D66)/365</f>
        <v>0.021917808219178082</v>
      </c>
      <c r="K66" s="2">
        <f>(LN(G66/F66)+H66*H66*J66/2)/(H66*SQRT(J66))</f>
        <v>-2.803593486148113</v>
      </c>
      <c r="L66" s="2">
        <f>K66-H66*SQRT(J66)</f>
        <v>-2.8480074787599694</v>
      </c>
      <c r="M66" s="2">
        <f>G66*NORMSDIST(K66)-F66*NORMSDIST(L66)</f>
        <v>0.5672091777474719</v>
      </c>
      <c r="N66" s="2">
        <f>M66+F66-G66</f>
        <v>2300.5672091777487</v>
      </c>
      <c r="P66" s="1">
        <f aca="true" t="shared" si="3" ref="P66:P99">D66</f>
        <v>39025</v>
      </c>
      <c r="Q66" s="1">
        <f aca="true" t="shared" si="4" ref="Q66:Q99">E66</f>
        <v>39033</v>
      </c>
      <c r="R66" s="2">
        <v>20000</v>
      </c>
      <c r="S66" s="2">
        <f>A66</f>
        <v>17200</v>
      </c>
      <c r="T66" s="2">
        <f aca="true" t="shared" si="5" ref="T66:T99">H$64</f>
        <v>0.3</v>
      </c>
      <c r="V66" s="2">
        <f>(Q66-P66)/365</f>
        <v>0.021917808219178082</v>
      </c>
      <c r="W66" s="2">
        <f>(LN(S66/R66)+T66*T66*V66/2)/(T66*SQRT(V66))</f>
        <v>-3.3736347388125103</v>
      </c>
      <c r="X66" s="2">
        <f>W66-T66*SQRT(V66)</f>
        <v>-3.4180487314243666</v>
      </c>
      <c r="Y66" s="2">
        <f>S66*NORMSDIST(W66)-R66*NORMSDIST(X66)</f>
        <v>0.07244728272421952</v>
      </c>
      <c r="Z66" s="2">
        <f>Y66+R66-S66</f>
        <v>2800.072447282724</v>
      </c>
    </row>
    <row r="67" spans="1:26" ht="11.25">
      <c r="A67" s="2">
        <v>17400</v>
      </c>
      <c r="B67" s="2">
        <f aca="true" t="shared" si="6" ref="B67:B82">ABS(M67-Y67)/2</f>
        <v>0.5705489297293251</v>
      </c>
      <c r="C67" s="2" t="s">
        <v>63</v>
      </c>
      <c r="D67" s="1">
        <f t="shared" si="1"/>
        <v>39025</v>
      </c>
      <c r="E67" s="1">
        <f t="shared" si="1"/>
        <v>39033</v>
      </c>
      <c r="F67" s="2">
        <v>19500</v>
      </c>
      <c r="G67" s="2">
        <f aca="true" t="shared" si="7" ref="G67:G82">A67</f>
        <v>17400</v>
      </c>
      <c r="H67" s="2">
        <f t="shared" si="2"/>
        <v>0.3</v>
      </c>
      <c r="J67" s="2">
        <f aca="true" t="shared" si="8" ref="J67:J82">(E67-D67)/365</f>
        <v>0.021917808219178082</v>
      </c>
      <c r="K67" s="2">
        <f aca="true" t="shared" si="9" ref="K67:K82">(LN(G67/F67)+H67*H67*J67/2)/(H67*SQRT(J67))</f>
        <v>-2.543296635511228</v>
      </c>
      <c r="L67" s="2">
        <f aca="true" t="shared" si="10" ref="L67:L82">K67-H67*SQRT(J67)</f>
        <v>-2.587710628123084</v>
      </c>
      <c r="M67" s="2">
        <f aca="true" t="shared" si="11" ref="M67:M82">G67*NORMSDIST(K67)-F67*NORMSDIST(L67)</f>
        <v>1.3354888801473521</v>
      </c>
      <c r="N67" s="2">
        <f aca="true" t="shared" si="12" ref="N67:N82">M67+F67-G67</f>
        <v>2101.3354888801478</v>
      </c>
      <c r="P67" s="1">
        <f t="shared" si="3"/>
        <v>39025</v>
      </c>
      <c r="Q67" s="1">
        <f t="shared" si="4"/>
        <v>39033</v>
      </c>
      <c r="R67" s="2">
        <v>20000</v>
      </c>
      <c r="S67" s="2">
        <f aca="true" t="shared" si="13" ref="S67:S82">A67</f>
        <v>17400</v>
      </c>
      <c r="T67" s="2">
        <f t="shared" si="5"/>
        <v>0.3</v>
      </c>
      <c r="V67" s="2">
        <f aca="true" t="shared" si="14" ref="V67:V82">(Q67-P67)/365</f>
        <v>0.021917808219178082</v>
      </c>
      <c r="W67" s="2">
        <f aca="true" t="shared" si="15" ref="W67:W82">(LN(S67/R67)+T67*T67*V67/2)/(T67*SQRT(V67))</f>
        <v>-3.113337888175627</v>
      </c>
      <c r="X67" s="2">
        <f aca="true" t="shared" si="16" ref="X67:X82">W67-T67*SQRT(V67)</f>
        <v>-3.157751880787483</v>
      </c>
      <c r="Y67" s="2">
        <f aca="true" t="shared" si="17" ref="Y67:Y82">S67*NORMSDIST(W67)-R67*NORMSDIST(X67)</f>
        <v>0.19439102068870184</v>
      </c>
      <c r="Z67" s="2">
        <f aca="true" t="shared" si="18" ref="Z67:Z82">Y67+R67-S67</f>
        <v>2600.19439102069</v>
      </c>
    </row>
    <row r="68" spans="1:26" ht="11.25">
      <c r="A68" s="2">
        <v>17600</v>
      </c>
      <c r="B68" s="2">
        <f t="shared" si="6"/>
        <v>1.2272455485515295</v>
      </c>
      <c r="C68" s="2" t="s">
        <v>63</v>
      </c>
      <c r="D68" s="1">
        <f t="shared" si="1"/>
        <v>39025</v>
      </c>
      <c r="E68" s="1">
        <f t="shared" si="1"/>
        <v>39033</v>
      </c>
      <c r="F68" s="2">
        <v>19500</v>
      </c>
      <c r="G68" s="2">
        <f t="shared" si="7"/>
        <v>17600</v>
      </c>
      <c r="H68" s="2">
        <f t="shared" si="2"/>
        <v>0.3</v>
      </c>
      <c r="J68" s="2">
        <f t="shared" si="8"/>
        <v>0.021917808219178082</v>
      </c>
      <c r="K68" s="2">
        <f t="shared" si="9"/>
        <v>-2.2859746711586735</v>
      </c>
      <c r="L68" s="2">
        <f t="shared" si="10"/>
        <v>-2.33038866377053</v>
      </c>
      <c r="M68" s="2">
        <f t="shared" si="11"/>
        <v>2.940611659449644</v>
      </c>
      <c r="N68" s="2">
        <f t="shared" si="12"/>
        <v>1902.940611659451</v>
      </c>
      <c r="P68" s="1">
        <f t="shared" si="3"/>
        <v>39025</v>
      </c>
      <c r="Q68" s="1">
        <f t="shared" si="4"/>
        <v>39033</v>
      </c>
      <c r="R68" s="2">
        <v>20000</v>
      </c>
      <c r="S68" s="2">
        <f t="shared" si="13"/>
        <v>17600</v>
      </c>
      <c r="T68" s="2">
        <f t="shared" si="5"/>
        <v>0.3</v>
      </c>
      <c r="V68" s="2">
        <f t="shared" si="14"/>
        <v>0.021917808219178082</v>
      </c>
      <c r="W68" s="2">
        <f t="shared" si="15"/>
        <v>-2.856015923823071</v>
      </c>
      <c r="X68" s="2">
        <f t="shared" si="16"/>
        <v>-2.9004299164349274</v>
      </c>
      <c r="Y68" s="2">
        <f t="shared" si="17"/>
        <v>0.48612056234658496</v>
      </c>
      <c r="Z68" s="2">
        <f t="shared" si="18"/>
        <v>2400.4861205623456</v>
      </c>
    </row>
    <row r="69" spans="1:26" ht="11.25">
      <c r="A69" s="2">
        <v>17800</v>
      </c>
      <c r="B69" s="2">
        <f t="shared" si="6"/>
        <v>2.469148061485363</v>
      </c>
      <c r="C69" s="2" t="s">
        <v>63</v>
      </c>
      <c r="D69" s="1">
        <f t="shared" si="1"/>
        <v>39025</v>
      </c>
      <c r="E69" s="1">
        <f t="shared" si="1"/>
        <v>39033</v>
      </c>
      <c r="F69" s="2">
        <v>19500</v>
      </c>
      <c r="G69" s="2">
        <f t="shared" si="7"/>
        <v>17800</v>
      </c>
      <c r="H69" s="2">
        <f t="shared" si="2"/>
        <v>0.3</v>
      </c>
      <c r="J69" s="2">
        <f t="shared" si="8"/>
        <v>0.021917808219178082</v>
      </c>
      <c r="K69" s="2">
        <f t="shared" si="9"/>
        <v>-2.031560361851185</v>
      </c>
      <c r="L69" s="2">
        <f t="shared" si="10"/>
        <v>-2.075974354463041</v>
      </c>
      <c r="M69" s="2">
        <f t="shared" si="11"/>
        <v>6.074734032056085</v>
      </c>
      <c r="N69" s="2">
        <f t="shared" si="12"/>
        <v>1706.0747340320559</v>
      </c>
      <c r="P69" s="1">
        <f t="shared" si="3"/>
        <v>39025</v>
      </c>
      <c r="Q69" s="1">
        <f t="shared" si="4"/>
        <v>39033</v>
      </c>
      <c r="R69" s="2">
        <v>20000</v>
      </c>
      <c r="S69" s="2">
        <f t="shared" si="13"/>
        <v>17800</v>
      </c>
      <c r="T69" s="2">
        <f t="shared" si="5"/>
        <v>0.3</v>
      </c>
      <c r="V69" s="2">
        <f t="shared" si="14"/>
        <v>0.021917808219178082</v>
      </c>
      <c r="W69" s="2">
        <f t="shared" si="15"/>
        <v>-2.6016016145155816</v>
      </c>
      <c r="X69" s="2">
        <f t="shared" si="16"/>
        <v>-2.646015607127438</v>
      </c>
      <c r="Y69" s="2">
        <f t="shared" si="17"/>
        <v>1.136437909085359</v>
      </c>
      <c r="Z69" s="2">
        <f t="shared" si="18"/>
        <v>2201.1364379090846</v>
      </c>
    </row>
    <row r="70" spans="1:26" ht="11.25">
      <c r="A70" s="2">
        <v>18000</v>
      </c>
      <c r="B70" s="2">
        <f t="shared" si="6"/>
        <v>4.660052773495579</v>
      </c>
      <c r="C70" s="2" t="s">
        <v>63</v>
      </c>
      <c r="D70" s="1">
        <f t="shared" si="1"/>
        <v>39025</v>
      </c>
      <c r="E70" s="1">
        <f t="shared" si="1"/>
        <v>39033</v>
      </c>
      <c r="F70" s="2">
        <v>19500</v>
      </c>
      <c r="G70" s="2">
        <f t="shared" si="7"/>
        <v>18000</v>
      </c>
      <c r="H70" s="2">
        <f t="shared" si="2"/>
        <v>0.3</v>
      </c>
      <c r="J70" s="2">
        <f t="shared" si="8"/>
        <v>0.021917808219178082</v>
      </c>
      <c r="K70" s="2">
        <f t="shared" si="9"/>
        <v>-1.7799887300059858</v>
      </c>
      <c r="L70" s="2">
        <f t="shared" si="10"/>
        <v>-1.824402722617842</v>
      </c>
      <c r="M70" s="2">
        <f t="shared" si="11"/>
        <v>11.81117318220106</v>
      </c>
      <c r="N70" s="2">
        <f t="shared" si="12"/>
        <v>1511.8111731822028</v>
      </c>
      <c r="P70" s="1">
        <f t="shared" si="3"/>
        <v>39025</v>
      </c>
      <c r="Q70" s="1">
        <f t="shared" si="4"/>
        <v>39033</v>
      </c>
      <c r="R70" s="2">
        <v>20000</v>
      </c>
      <c r="S70" s="2">
        <f t="shared" si="13"/>
        <v>18000</v>
      </c>
      <c r="T70" s="2">
        <f t="shared" si="5"/>
        <v>0.3</v>
      </c>
      <c r="V70" s="2">
        <f t="shared" si="14"/>
        <v>0.021917808219178082</v>
      </c>
      <c r="W70" s="2">
        <f t="shared" si="15"/>
        <v>-2.3500299826703843</v>
      </c>
      <c r="X70" s="2">
        <f t="shared" si="16"/>
        <v>-2.3944439752822406</v>
      </c>
      <c r="Y70" s="2">
        <f t="shared" si="17"/>
        <v>2.4910676352099017</v>
      </c>
      <c r="Z70" s="2">
        <f t="shared" si="18"/>
        <v>2002.4910676352083</v>
      </c>
    </row>
    <row r="71" spans="1:26" ht="11.25">
      <c r="A71" s="2">
        <v>18200</v>
      </c>
      <c r="B71" s="2">
        <f t="shared" si="6"/>
        <v>8.27379672142365</v>
      </c>
      <c r="C71" s="2" t="s">
        <v>63</v>
      </c>
      <c r="D71" s="1">
        <f t="shared" si="1"/>
        <v>39025</v>
      </c>
      <c r="E71" s="1">
        <f t="shared" si="1"/>
        <v>39033</v>
      </c>
      <c r="F71" s="2">
        <v>19500</v>
      </c>
      <c r="G71" s="2">
        <f t="shared" si="7"/>
        <v>18200</v>
      </c>
      <c r="H71" s="2">
        <f t="shared" si="2"/>
        <v>0.3</v>
      </c>
      <c r="J71" s="2">
        <f t="shared" si="8"/>
        <v>0.021917808219178082</v>
      </c>
      <c r="K71" s="2">
        <f t="shared" si="9"/>
        <v>-1.5311969520824855</v>
      </c>
      <c r="L71" s="2">
        <f t="shared" si="10"/>
        <v>-1.5756109446943418</v>
      </c>
      <c r="M71" s="2">
        <f t="shared" si="11"/>
        <v>21.68277380582731</v>
      </c>
      <c r="N71" s="2">
        <f t="shared" si="12"/>
        <v>1321.6827738058273</v>
      </c>
      <c r="P71" s="1">
        <f t="shared" si="3"/>
        <v>39025</v>
      </c>
      <c r="Q71" s="1">
        <f t="shared" si="4"/>
        <v>39033</v>
      </c>
      <c r="R71" s="2">
        <v>20000</v>
      </c>
      <c r="S71" s="2">
        <f t="shared" si="13"/>
        <v>18200</v>
      </c>
      <c r="T71" s="2">
        <f t="shared" si="5"/>
        <v>0.3</v>
      </c>
      <c r="V71" s="2">
        <f t="shared" si="14"/>
        <v>0.021917808219178082</v>
      </c>
      <c r="W71" s="2">
        <f t="shared" si="15"/>
        <v>-2.101238204746883</v>
      </c>
      <c r="X71" s="2">
        <f t="shared" si="16"/>
        <v>-2.1456521973587392</v>
      </c>
      <c r="Y71" s="2">
        <f t="shared" si="17"/>
        <v>5.135180362980009</v>
      </c>
      <c r="Z71" s="2">
        <f t="shared" si="18"/>
        <v>1805.1351803629805</v>
      </c>
    </row>
    <row r="72" spans="1:26" ht="11.25">
      <c r="A72" s="2">
        <v>18400</v>
      </c>
      <c r="B72" s="2">
        <f t="shared" si="6"/>
        <v>13.858893877791616</v>
      </c>
      <c r="C72" s="2" t="s">
        <v>63</v>
      </c>
      <c r="D72" s="1">
        <f t="shared" si="1"/>
        <v>39025</v>
      </c>
      <c r="E72" s="1">
        <f t="shared" si="1"/>
        <v>39033</v>
      </c>
      <c r="F72" s="2">
        <v>19500</v>
      </c>
      <c r="G72" s="2">
        <f t="shared" si="7"/>
        <v>18400</v>
      </c>
      <c r="H72" s="2">
        <f t="shared" si="2"/>
        <v>0.3</v>
      </c>
      <c r="J72" s="2">
        <f t="shared" si="8"/>
        <v>0.021917808219178082</v>
      </c>
      <c r="K72" s="2">
        <f t="shared" si="9"/>
        <v>-1.2851242644116925</v>
      </c>
      <c r="L72" s="2">
        <f t="shared" si="10"/>
        <v>-1.3295382570235488</v>
      </c>
      <c r="M72" s="2">
        <f t="shared" si="11"/>
        <v>37.70261478882094</v>
      </c>
      <c r="N72" s="2">
        <f t="shared" si="12"/>
        <v>1137.702614788821</v>
      </c>
      <c r="P72" s="1">
        <f t="shared" si="3"/>
        <v>39025</v>
      </c>
      <c r="Q72" s="1">
        <f t="shared" si="4"/>
        <v>39033</v>
      </c>
      <c r="R72" s="2">
        <v>20000</v>
      </c>
      <c r="S72" s="2">
        <f t="shared" si="13"/>
        <v>18400</v>
      </c>
      <c r="T72" s="2">
        <f t="shared" si="5"/>
        <v>0.3</v>
      </c>
      <c r="V72" s="2">
        <f t="shared" si="14"/>
        <v>0.021917808219178082</v>
      </c>
      <c r="W72" s="2">
        <f t="shared" si="15"/>
        <v>-1.8551655170760888</v>
      </c>
      <c r="X72" s="2">
        <f t="shared" si="16"/>
        <v>-1.899579509687945</v>
      </c>
      <c r="Y72" s="2">
        <f t="shared" si="17"/>
        <v>9.984827033237707</v>
      </c>
      <c r="Z72" s="2">
        <f t="shared" si="18"/>
        <v>1609.9848270332368</v>
      </c>
    </row>
    <row r="73" spans="1:26" ht="11.25">
      <c r="A73" s="2">
        <v>18600</v>
      </c>
      <c r="B73" s="2">
        <f t="shared" si="6"/>
        <v>21.96366290131658</v>
      </c>
      <c r="C73" s="2" t="s">
        <v>63</v>
      </c>
      <c r="D73" s="1">
        <f t="shared" si="1"/>
        <v>39025</v>
      </c>
      <c r="E73" s="1">
        <f t="shared" si="1"/>
        <v>39033</v>
      </c>
      <c r="F73" s="2">
        <v>19500</v>
      </c>
      <c r="G73" s="2">
        <f t="shared" si="7"/>
        <v>18600</v>
      </c>
      <c r="H73" s="2">
        <f t="shared" si="2"/>
        <v>0.3</v>
      </c>
      <c r="J73" s="2">
        <f t="shared" si="8"/>
        <v>0.021917808219178082</v>
      </c>
      <c r="K73" s="2">
        <f t="shared" si="9"/>
        <v>-1.041711874116258</v>
      </c>
      <c r="L73" s="2">
        <f t="shared" si="10"/>
        <v>-1.0861258667281144</v>
      </c>
      <c r="M73" s="2">
        <f t="shared" si="11"/>
        <v>62.29354427165572</v>
      </c>
      <c r="N73" s="2">
        <f t="shared" si="12"/>
        <v>962.2935442716553</v>
      </c>
      <c r="P73" s="1">
        <f t="shared" si="3"/>
        <v>39025</v>
      </c>
      <c r="Q73" s="1">
        <f t="shared" si="4"/>
        <v>39033</v>
      </c>
      <c r="R73" s="2">
        <v>20000</v>
      </c>
      <c r="S73" s="2">
        <f t="shared" si="13"/>
        <v>18600</v>
      </c>
      <c r="T73" s="2">
        <f t="shared" si="5"/>
        <v>0.3</v>
      </c>
      <c r="V73" s="2">
        <f t="shared" si="14"/>
        <v>0.021917808219178082</v>
      </c>
      <c r="W73" s="2">
        <f t="shared" si="15"/>
        <v>-1.6117531267806557</v>
      </c>
      <c r="X73" s="2">
        <f t="shared" si="16"/>
        <v>-1.656167119392512</v>
      </c>
      <c r="Y73" s="2">
        <f t="shared" si="17"/>
        <v>18.366218469022556</v>
      </c>
      <c r="Z73" s="2">
        <f t="shared" si="18"/>
        <v>1418.366218469022</v>
      </c>
    </row>
    <row r="74" spans="1:26" ht="11.25">
      <c r="A74" s="2">
        <v>18800</v>
      </c>
      <c r="B74" s="2">
        <f t="shared" si="6"/>
        <v>33.028340145034576</v>
      </c>
      <c r="C74" s="2" t="s">
        <v>63</v>
      </c>
      <c r="D74" s="1">
        <f t="shared" si="1"/>
        <v>39025</v>
      </c>
      <c r="E74" s="1">
        <f t="shared" si="1"/>
        <v>39033</v>
      </c>
      <c r="F74" s="2">
        <v>19500</v>
      </c>
      <c r="G74" s="2">
        <f t="shared" si="7"/>
        <v>18800</v>
      </c>
      <c r="H74" s="2">
        <f t="shared" si="2"/>
        <v>0.3</v>
      </c>
      <c r="J74" s="2">
        <f t="shared" si="8"/>
        <v>0.021917808219178082</v>
      </c>
      <c r="K74" s="2">
        <f t="shared" si="9"/>
        <v>-0.800902874794436</v>
      </c>
      <c r="L74" s="2">
        <f t="shared" si="10"/>
        <v>-0.8453168674062923</v>
      </c>
      <c r="M74" s="2">
        <f t="shared" si="11"/>
        <v>98.10987182954796</v>
      </c>
      <c r="N74" s="2">
        <f t="shared" si="12"/>
        <v>798.109871829547</v>
      </c>
      <c r="P74" s="1">
        <f t="shared" si="3"/>
        <v>39025</v>
      </c>
      <c r="Q74" s="1">
        <f t="shared" si="4"/>
        <v>39033</v>
      </c>
      <c r="R74" s="2">
        <v>20000</v>
      </c>
      <c r="S74" s="2">
        <f t="shared" si="13"/>
        <v>18800</v>
      </c>
      <c r="T74" s="2">
        <f t="shared" si="5"/>
        <v>0.3</v>
      </c>
      <c r="V74" s="2">
        <f t="shared" si="14"/>
        <v>0.021917808219178082</v>
      </c>
      <c r="W74" s="2">
        <f t="shared" si="15"/>
        <v>-1.3709441274588354</v>
      </c>
      <c r="X74" s="2">
        <f t="shared" si="16"/>
        <v>-1.4153581200706917</v>
      </c>
      <c r="Y74" s="2">
        <f t="shared" si="17"/>
        <v>32.0531915394788</v>
      </c>
      <c r="Z74" s="2">
        <f t="shared" si="18"/>
        <v>1232.0531915394786</v>
      </c>
    </row>
    <row r="75" spans="1:26" ht="11.25">
      <c r="A75" s="2">
        <v>19000</v>
      </c>
      <c r="B75" s="2">
        <f t="shared" si="6"/>
        <v>47.26583624564205</v>
      </c>
      <c r="C75" s="2" t="s">
        <v>63</v>
      </c>
      <c r="D75" s="1">
        <f t="shared" si="1"/>
        <v>39025</v>
      </c>
      <c r="E75" s="1">
        <f t="shared" si="1"/>
        <v>39033</v>
      </c>
      <c r="F75" s="2">
        <v>19500</v>
      </c>
      <c r="G75" s="2">
        <f t="shared" si="7"/>
        <v>19000</v>
      </c>
      <c r="H75" s="2">
        <f t="shared" si="2"/>
        <v>0.3</v>
      </c>
      <c r="J75" s="2">
        <f t="shared" si="8"/>
        <v>0.021917808219178082</v>
      </c>
      <c r="K75" s="2">
        <f t="shared" si="9"/>
        <v>-0.5626421666654396</v>
      </c>
      <c r="L75" s="2">
        <f t="shared" si="10"/>
        <v>-0.607056159277296</v>
      </c>
      <c r="M75" s="2">
        <f t="shared" si="11"/>
        <v>147.76378276785726</v>
      </c>
      <c r="N75" s="2">
        <f t="shared" si="12"/>
        <v>647.7637827678554</v>
      </c>
      <c r="P75" s="1">
        <f t="shared" si="3"/>
        <v>39025</v>
      </c>
      <c r="Q75" s="1">
        <f t="shared" si="4"/>
        <v>39033</v>
      </c>
      <c r="R75" s="2">
        <v>20000</v>
      </c>
      <c r="S75" s="2">
        <f t="shared" si="13"/>
        <v>19000</v>
      </c>
      <c r="T75" s="2">
        <f t="shared" si="5"/>
        <v>0.3</v>
      </c>
      <c r="V75" s="2">
        <f t="shared" si="14"/>
        <v>0.021917808219178082</v>
      </c>
      <c r="W75" s="2">
        <f t="shared" si="15"/>
        <v>-1.1326834193298378</v>
      </c>
      <c r="X75" s="2">
        <f t="shared" si="16"/>
        <v>-1.1770974119416941</v>
      </c>
      <c r="Y75" s="2">
        <f t="shared" si="17"/>
        <v>53.23211027657317</v>
      </c>
      <c r="Z75" s="2">
        <f t="shared" si="18"/>
        <v>1053.2321102765745</v>
      </c>
    </row>
    <row r="76" spans="1:26" ht="11.25">
      <c r="A76" s="2">
        <v>19200</v>
      </c>
      <c r="B76" s="2">
        <f t="shared" si="6"/>
        <v>64.56413875061344</v>
      </c>
      <c r="C76" s="2" t="s">
        <v>63</v>
      </c>
      <c r="D76" s="1">
        <f t="shared" si="1"/>
        <v>39025</v>
      </c>
      <c r="E76" s="1">
        <f t="shared" si="1"/>
        <v>39033</v>
      </c>
      <c r="F76" s="2">
        <v>19500</v>
      </c>
      <c r="G76" s="2">
        <f t="shared" si="7"/>
        <v>19200</v>
      </c>
      <c r="H76" s="2">
        <f t="shared" si="2"/>
        <v>0.3</v>
      </c>
      <c r="J76" s="2">
        <f t="shared" si="8"/>
        <v>0.021917808219178082</v>
      </c>
      <c r="K76" s="2">
        <f t="shared" si="9"/>
        <v>-0.32687638089593046</v>
      </c>
      <c r="L76" s="2">
        <f t="shared" si="10"/>
        <v>-0.37129037350778676</v>
      </c>
      <c r="M76" s="2">
        <f t="shared" si="11"/>
        <v>213.5021076817584</v>
      </c>
      <c r="N76" s="2">
        <f t="shared" si="12"/>
        <v>513.5021076817575</v>
      </c>
      <c r="P76" s="1">
        <f t="shared" si="3"/>
        <v>39025</v>
      </c>
      <c r="Q76" s="1">
        <f t="shared" si="4"/>
        <v>39033</v>
      </c>
      <c r="R76" s="2">
        <v>20000</v>
      </c>
      <c r="S76" s="2">
        <f t="shared" si="13"/>
        <v>19200</v>
      </c>
      <c r="T76" s="2">
        <f t="shared" si="5"/>
        <v>0.3</v>
      </c>
      <c r="V76" s="2">
        <f t="shared" si="14"/>
        <v>0.021917808219178082</v>
      </c>
      <c r="W76" s="2">
        <f t="shared" si="15"/>
        <v>-0.89691763356033</v>
      </c>
      <c r="X76" s="2">
        <f t="shared" si="16"/>
        <v>-0.9413316261721864</v>
      </c>
      <c r="Y76" s="2">
        <f t="shared" si="17"/>
        <v>84.37383018053151</v>
      </c>
      <c r="Z76" s="2">
        <f t="shared" si="18"/>
        <v>884.3738301805315</v>
      </c>
    </row>
    <row r="77" spans="1:26" ht="11.25">
      <c r="A77" s="2">
        <v>19400</v>
      </c>
      <c r="B77" s="2">
        <f t="shared" si="6"/>
        <v>84.44501787595573</v>
      </c>
      <c r="C77" s="2" t="s">
        <v>63</v>
      </c>
      <c r="D77" s="1">
        <f t="shared" si="1"/>
        <v>39025</v>
      </c>
      <c r="E77" s="1">
        <f t="shared" si="1"/>
        <v>39033</v>
      </c>
      <c r="F77" s="2">
        <v>19500</v>
      </c>
      <c r="G77" s="2">
        <f t="shared" si="7"/>
        <v>19400</v>
      </c>
      <c r="H77" s="2">
        <f t="shared" si="2"/>
        <v>0.3</v>
      </c>
      <c r="J77" s="2">
        <f t="shared" si="8"/>
        <v>0.021917808219178082</v>
      </c>
      <c r="K77" s="2">
        <f t="shared" si="9"/>
        <v>-0.09355380784762943</v>
      </c>
      <c r="L77" s="2">
        <f t="shared" si="10"/>
        <v>-0.13796780045948576</v>
      </c>
      <c r="M77" s="2">
        <f t="shared" si="11"/>
        <v>296.9041496799382</v>
      </c>
      <c r="N77" s="2">
        <f t="shared" si="12"/>
        <v>396.90414967994</v>
      </c>
      <c r="P77" s="1">
        <f t="shared" si="3"/>
        <v>39025</v>
      </c>
      <c r="Q77" s="1">
        <f t="shared" si="4"/>
        <v>39033</v>
      </c>
      <c r="R77" s="2">
        <v>20000</v>
      </c>
      <c r="S77" s="2">
        <f t="shared" si="13"/>
        <v>19400</v>
      </c>
      <c r="T77" s="2">
        <f t="shared" si="5"/>
        <v>0.3</v>
      </c>
      <c r="V77" s="2">
        <f t="shared" si="14"/>
        <v>0.021917808219178082</v>
      </c>
      <c r="W77" s="2">
        <f t="shared" si="15"/>
        <v>-0.6635950605120281</v>
      </c>
      <c r="X77" s="2">
        <f t="shared" si="16"/>
        <v>-0.7080090531238844</v>
      </c>
      <c r="Y77" s="2">
        <f t="shared" si="17"/>
        <v>128.01411392802675</v>
      </c>
      <c r="Z77" s="2">
        <f t="shared" si="18"/>
        <v>728.0141139280277</v>
      </c>
    </row>
    <row r="78" spans="1:26" ht="11.25">
      <c r="A78" s="2">
        <v>19600</v>
      </c>
      <c r="B78" s="2">
        <f t="shared" si="6"/>
        <v>106.09619980062371</v>
      </c>
      <c r="C78" s="2" t="s">
        <v>63</v>
      </c>
      <c r="D78" s="1">
        <f t="shared" si="1"/>
        <v>39025</v>
      </c>
      <c r="E78" s="1">
        <f t="shared" si="1"/>
        <v>39033</v>
      </c>
      <c r="F78" s="2">
        <v>19500</v>
      </c>
      <c r="G78" s="2">
        <f t="shared" si="7"/>
        <v>19600</v>
      </c>
      <c r="H78" s="2">
        <f t="shared" si="2"/>
        <v>0.3</v>
      </c>
      <c r="J78" s="2">
        <f t="shared" si="8"/>
        <v>0.021917808219178082</v>
      </c>
      <c r="K78" s="2">
        <f t="shared" si="9"/>
        <v>0.1373756709952857</v>
      </c>
      <c r="L78" s="2">
        <f t="shared" si="10"/>
        <v>0.09296167838342938</v>
      </c>
      <c r="M78" s="2">
        <f t="shared" si="11"/>
        <v>398.6640975858336</v>
      </c>
      <c r="N78" s="2">
        <f t="shared" si="12"/>
        <v>298.66409758583177</v>
      </c>
      <c r="P78" s="1">
        <f t="shared" si="3"/>
        <v>39025</v>
      </c>
      <c r="Q78" s="1">
        <f t="shared" si="4"/>
        <v>39033</v>
      </c>
      <c r="R78" s="2">
        <v>20000</v>
      </c>
      <c r="S78" s="2">
        <f t="shared" si="13"/>
        <v>19600</v>
      </c>
      <c r="T78" s="2">
        <f t="shared" si="5"/>
        <v>0.3</v>
      </c>
      <c r="V78" s="2">
        <f t="shared" si="14"/>
        <v>0.021917808219178082</v>
      </c>
      <c r="W78" s="2">
        <f t="shared" si="15"/>
        <v>-0.43266558166911195</v>
      </c>
      <c r="X78" s="2">
        <f t="shared" si="16"/>
        <v>-0.47707957428096825</v>
      </c>
      <c r="Y78" s="2">
        <f t="shared" si="17"/>
        <v>186.47169798458617</v>
      </c>
      <c r="Z78" s="2">
        <f t="shared" si="18"/>
        <v>586.4716979845871</v>
      </c>
    </row>
    <row r="79" spans="1:26" ht="11.25">
      <c r="A79" s="2">
        <v>19800</v>
      </c>
      <c r="B79" s="2">
        <f t="shared" si="6"/>
        <v>128.4748627668855</v>
      </c>
      <c r="C79" s="2" t="s">
        <v>63</v>
      </c>
      <c r="D79" s="1">
        <f t="shared" si="1"/>
        <v>39025</v>
      </c>
      <c r="E79" s="1">
        <f t="shared" si="1"/>
        <v>39033</v>
      </c>
      <c r="F79" s="2">
        <v>19500</v>
      </c>
      <c r="G79" s="2">
        <f t="shared" si="7"/>
        <v>19800</v>
      </c>
      <c r="H79" s="2">
        <f t="shared" si="2"/>
        <v>0.3</v>
      </c>
      <c r="J79" s="2">
        <f t="shared" si="8"/>
        <v>0.021917808219178082</v>
      </c>
      <c r="K79" s="2">
        <f t="shared" si="9"/>
        <v>0.3659606476431135</v>
      </c>
      <c r="L79" s="2">
        <f t="shared" si="10"/>
        <v>0.3215466550312572</v>
      </c>
      <c r="M79" s="2">
        <f t="shared" si="11"/>
        <v>518.5077578947057</v>
      </c>
      <c r="N79" s="2">
        <f t="shared" si="12"/>
        <v>218.50775789470572</v>
      </c>
      <c r="P79" s="1">
        <f t="shared" si="3"/>
        <v>39025</v>
      </c>
      <c r="Q79" s="1">
        <f t="shared" si="4"/>
        <v>39033</v>
      </c>
      <c r="R79" s="2">
        <v>20000</v>
      </c>
      <c r="S79" s="2">
        <f t="shared" si="13"/>
        <v>19800</v>
      </c>
      <c r="T79" s="2">
        <f t="shared" si="5"/>
        <v>0.3</v>
      </c>
      <c r="V79" s="2">
        <f t="shared" si="14"/>
        <v>0.021917808219178082</v>
      </c>
      <c r="W79" s="2">
        <f t="shared" si="15"/>
        <v>-0.20408060502128317</v>
      </c>
      <c r="X79" s="2">
        <f t="shared" si="16"/>
        <v>-0.24849459763313947</v>
      </c>
      <c r="Y79" s="2">
        <f t="shared" si="17"/>
        <v>261.5580323609347</v>
      </c>
      <c r="Z79" s="2">
        <f t="shared" si="18"/>
        <v>461.5580323609356</v>
      </c>
    </row>
    <row r="80" spans="1:26" ht="11.25">
      <c r="A80" s="2">
        <v>20000</v>
      </c>
      <c r="B80" s="2">
        <f t="shared" si="6"/>
        <v>150.45873482405386</v>
      </c>
      <c r="C80" s="2" t="s">
        <v>63</v>
      </c>
      <c r="D80" s="1">
        <f t="shared" si="1"/>
        <v>39025</v>
      </c>
      <c r="E80" s="1">
        <f t="shared" si="1"/>
        <v>39033</v>
      </c>
      <c r="F80" s="2">
        <v>19500</v>
      </c>
      <c r="G80" s="2">
        <f t="shared" si="7"/>
        <v>20000</v>
      </c>
      <c r="H80" s="2">
        <f t="shared" si="2"/>
        <v>0.3</v>
      </c>
      <c r="J80" s="2">
        <f t="shared" si="8"/>
        <v>0.021917808219178082</v>
      </c>
      <c r="K80" s="2">
        <f t="shared" si="9"/>
        <v>0.5922482489703238</v>
      </c>
      <c r="L80" s="2">
        <f t="shared" si="10"/>
        <v>0.5478342563584675</v>
      </c>
      <c r="M80" s="2">
        <f t="shared" si="11"/>
        <v>655.2624698616692</v>
      </c>
      <c r="N80" s="2">
        <f t="shared" si="12"/>
        <v>155.26246986167098</v>
      </c>
      <c r="P80" s="1">
        <f t="shared" si="3"/>
        <v>39025</v>
      </c>
      <c r="Q80" s="1">
        <f t="shared" si="4"/>
        <v>39033</v>
      </c>
      <c r="R80" s="2">
        <v>20000</v>
      </c>
      <c r="S80" s="2">
        <f t="shared" si="13"/>
        <v>20000</v>
      </c>
      <c r="T80" s="2">
        <f t="shared" si="5"/>
        <v>0.3</v>
      </c>
      <c r="V80" s="2">
        <f t="shared" si="14"/>
        <v>0.021917808219178082</v>
      </c>
      <c r="W80" s="2">
        <f t="shared" si="15"/>
        <v>0.022206996305928157</v>
      </c>
      <c r="X80" s="2">
        <f t="shared" si="16"/>
        <v>-0.022206996305928157</v>
      </c>
      <c r="Y80" s="2">
        <f t="shared" si="17"/>
        <v>354.34500021356143</v>
      </c>
      <c r="Z80" s="2">
        <f t="shared" si="18"/>
        <v>354.34500021356143</v>
      </c>
    </row>
    <row r="81" spans="1:26" ht="11.25">
      <c r="A81" s="2">
        <v>20200</v>
      </c>
      <c r="B81" s="2">
        <f t="shared" si="6"/>
        <v>171.0212300389985</v>
      </c>
      <c r="C81" s="2" t="s">
        <v>63</v>
      </c>
      <c r="D81" s="1">
        <f t="shared" si="1"/>
        <v>39025</v>
      </c>
      <c r="E81" s="1">
        <f t="shared" si="1"/>
        <v>39033</v>
      </c>
      <c r="F81" s="2">
        <v>19500</v>
      </c>
      <c r="G81" s="2">
        <f t="shared" si="7"/>
        <v>20200</v>
      </c>
      <c r="H81" s="2">
        <f t="shared" si="2"/>
        <v>0.3</v>
      </c>
      <c r="J81" s="2">
        <f t="shared" si="8"/>
        <v>0.021917808219178082</v>
      </c>
      <c r="K81" s="2">
        <f t="shared" si="9"/>
        <v>0.8162841950318814</v>
      </c>
      <c r="L81" s="2">
        <f t="shared" si="10"/>
        <v>0.7718702024200251</v>
      </c>
      <c r="M81" s="2">
        <f t="shared" si="11"/>
        <v>807.0552309992181</v>
      </c>
      <c r="N81" s="2">
        <f t="shared" si="12"/>
        <v>107.05523099921993</v>
      </c>
      <c r="P81" s="1">
        <f t="shared" si="3"/>
        <v>39025</v>
      </c>
      <c r="Q81" s="1">
        <f t="shared" si="4"/>
        <v>39033</v>
      </c>
      <c r="R81" s="2">
        <v>20000</v>
      </c>
      <c r="S81" s="2">
        <f t="shared" si="13"/>
        <v>20200</v>
      </c>
      <c r="T81" s="2">
        <f t="shared" si="5"/>
        <v>0.3</v>
      </c>
      <c r="V81" s="2">
        <f t="shared" si="14"/>
        <v>0.021917808219178082</v>
      </c>
      <c r="W81" s="2">
        <f t="shared" si="15"/>
        <v>0.24624294236748198</v>
      </c>
      <c r="X81" s="2">
        <f t="shared" si="16"/>
        <v>0.20182894975562565</v>
      </c>
      <c r="Y81" s="2">
        <f t="shared" si="17"/>
        <v>465.0127709212211</v>
      </c>
      <c r="Z81" s="2">
        <f t="shared" si="18"/>
        <v>265.0127709212211</v>
      </c>
    </row>
    <row r="82" spans="1:26" ht="11.25">
      <c r="A82" s="2">
        <v>20400</v>
      </c>
      <c r="B82" s="2">
        <f t="shared" si="6"/>
        <v>189.35415466455652</v>
      </c>
      <c r="C82" s="2" t="s">
        <v>63</v>
      </c>
      <c r="D82" s="1">
        <f t="shared" si="1"/>
        <v>39025</v>
      </c>
      <c r="E82" s="1">
        <f t="shared" si="1"/>
        <v>39033</v>
      </c>
      <c r="F82" s="2">
        <v>19500</v>
      </c>
      <c r="G82" s="2">
        <f t="shared" si="7"/>
        <v>20400</v>
      </c>
      <c r="H82" s="2">
        <f t="shared" si="2"/>
        <v>0.3</v>
      </c>
      <c r="J82" s="2">
        <f t="shared" si="8"/>
        <v>0.021917808219178082</v>
      </c>
      <c r="K82" s="2">
        <f t="shared" si="9"/>
        <v>1.0381128545066778</v>
      </c>
      <c r="L82" s="2">
        <f t="shared" si="10"/>
        <v>0.9936988618948215</v>
      </c>
      <c r="M82" s="2">
        <f t="shared" si="11"/>
        <v>971.5835693475547</v>
      </c>
      <c r="N82" s="2">
        <f t="shared" si="12"/>
        <v>71.58356934755284</v>
      </c>
      <c r="P82" s="1">
        <f t="shared" si="3"/>
        <v>39025</v>
      </c>
      <c r="Q82" s="1">
        <f t="shared" si="4"/>
        <v>39033</v>
      </c>
      <c r="R82" s="2">
        <v>20000</v>
      </c>
      <c r="S82" s="2">
        <f t="shared" si="13"/>
        <v>20400</v>
      </c>
      <c r="T82" s="2">
        <f t="shared" si="5"/>
        <v>0.3</v>
      </c>
      <c r="V82" s="2">
        <f t="shared" si="14"/>
        <v>0.021917808219178082</v>
      </c>
      <c r="W82" s="2">
        <f t="shared" si="15"/>
        <v>0.4680716018422793</v>
      </c>
      <c r="X82" s="2">
        <f t="shared" si="16"/>
        <v>0.423657609230423</v>
      </c>
      <c r="Y82" s="2">
        <f t="shared" si="17"/>
        <v>592.8752600184416</v>
      </c>
      <c r="Z82" s="2">
        <f t="shared" si="18"/>
        <v>192.87526001844162</v>
      </c>
    </row>
    <row r="83" spans="1:26" ht="11.25">
      <c r="A83" s="2">
        <v>20600</v>
      </c>
      <c r="B83" s="2">
        <f aca="true" t="shared" si="19" ref="B83:B99">ABS(M83-Y83)/2</f>
        <v>204.96052283489462</v>
      </c>
      <c r="C83" s="2" t="s">
        <v>63</v>
      </c>
      <c r="D83" s="1">
        <f t="shared" si="1"/>
        <v>39025</v>
      </c>
      <c r="E83" s="1">
        <f t="shared" si="1"/>
        <v>39033</v>
      </c>
      <c r="F83" s="2">
        <v>19500</v>
      </c>
      <c r="G83" s="2">
        <f aca="true" t="shared" si="20" ref="G83:G99">A83</f>
        <v>20600</v>
      </c>
      <c r="H83" s="2">
        <f t="shared" si="2"/>
        <v>0.3</v>
      </c>
      <c r="J83" s="2">
        <f aca="true" t="shared" si="21" ref="J83:J99">(E83-D83)/365</f>
        <v>0.021917808219178082</v>
      </c>
      <c r="K83" s="2">
        <f aca="true" t="shared" si="22" ref="K83:K99">(LN(G83/F83)+H83*H83*J83/2)/(H83*SQRT(J83))</f>
        <v>1.25777729743632</v>
      </c>
      <c r="L83" s="2">
        <f aca="true" t="shared" si="23" ref="L83:L99">K83-H83*SQRT(J83)</f>
        <v>1.2133633048244636</v>
      </c>
      <c r="M83" s="2">
        <f aca="true" t="shared" si="24" ref="M83:M99">G83*NORMSDIST(K83)-F83*NORMSDIST(L83)</f>
        <v>1146.3968576259322</v>
      </c>
      <c r="N83" s="2">
        <f aca="true" t="shared" si="25" ref="N83:N99">M83+F83-G83</f>
        <v>46.39685762593217</v>
      </c>
      <c r="P83" s="1">
        <f t="shared" si="3"/>
        <v>39025</v>
      </c>
      <c r="Q83" s="1">
        <f t="shared" si="4"/>
        <v>39033</v>
      </c>
      <c r="R83" s="2">
        <v>20000</v>
      </c>
      <c r="S83" s="2">
        <f aca="true" t="shared" si="26" ref="S83:S99">A83</f>
        <v>20600</v>
      </c>
      <c r="T83" s="2">
        <f t="shared" si="5"/>
        <v>0.3</v>
      </c>
      <c r="V83" s="2">
        <f aca="true" t="shared" si="27" ref="V83:V99">(Q83-P83)/365</f>
        <v>0.021917808219178082</v>
      </c>
      <c r="W83" s="2">
        <f aca="true" t="shared" si="28" ref="W83:W99">(LN(S83/R83)+T83*T83*V83/2)/(T83*SQRT(V83))</f>
        <v>0.6877360447719223</v>
      </c>
      <c r="X83" s="2">
        <f aca="true" t="shared" si="29" ref="X83:X99">W83-T83*SQRT(V83)</f>
        <v>0.643322052160066</v>
      </c>
      <c r="Y83" s="2">
        <f aca="true" t="shared" si="30" ref="Y83:Y99">S83*NORMSDIST(W83)-R83*NORMSDIST(X83)</f>
        <v>736.4758119561429</v>
      </c>
      <c r="Z83" s="2">
        <f aca="true" t="shared" si="31" ref="Z83:Z99">Y83+R83-S83</f>
        <v>136.47581195614475</v>
      </c>
    </row>
    <row r="84" spans="1:26" ht="11.25">
      <c r="A84" s="2">
        <v>20800</v>
      </c>
      <c r="B84" s="2">
        <f t="shared" si="19"/>
        <v>217.6604302470896</v>
      </c>
      <c r="C84" s="2" t="s">
        <v>63</v>
      </c>
      <c r="D84" s="1">
        <f t="shared" si="1"/>
        <v>39025</v>
      </c>
      <c r="E84" s="1">
        <f t="shared" si="1"/>
        <v>39033</v>
      </c>
      <c r="F84" s="2">
        <v>19500</v>
      </c>
      <c r="G84" s="2">
        <f t="shared" si="20"/>
        <v>20800</v>
      </c>
      <c r="H84" s="2">
        <f t="shared" si="2"/>
        <v>0.3</v>
      </c>
      <c r="J84" s="2">
        <f t="shared" si="21"/>
        <v>0.021917808219178082</v>
      </c>
      <c r="K84" s="2">
        <f t="shared" si="22"/>
        <v>1.4753193454159832</v>
      </c>
      <c r="L84" s="2">
        <f t="shared" si="23"/>
        <v>1.430905352804127</v>
      </c>
      <c r="M84" s="2">
        <f t="shared" si="24"/>
        <v>1329.1415022572364</v>
      </c>
      <c r="N84" s="2">
        <f t="shared" si="25"/>
        <v>29.141502257236425</v>
      </c>
      <c r="P84" s="1">
        <f t="shared" si="3"/>
        <v>39025</v>
      </c>
      <c r="Q84" s="1">
        <f t="shared" si="4"/>
        <v>39033</v>
      </c>
      <c r="R84" s="2">
        <v>20000</v>
      </c>
      <c r="S84" s="2">
        <f t="shared" si="26"/>
        <v>20800</v>
      </c>
      <c r="T84" s="2">
        <f t="shared" si="5"/>
        <v>0.3</v>
      </c>
      <c r="V84" s="2">
        <f t="shared" si="27"/>
        <v>0.021917808219178082</v>
      </c>
      <c r="W84" s="2">
        <f t="shared" si="28"/>
        <v>0.9052780927515867</v>
      </c>
      <c r="X84" s="2">
        <f t="shared" si="29"/>
        <v>0.8608641001397304</v>
      </c>
      <c r="Y84" s="2">
        <f t="shared" si="30"/>
        <v>893.8206417630572</v>
      </c>
      <c r="Z84" s="2">
        <f t="shared" si="31"/>
        <v>93.82064176305721</v>
      </c>
    </row>
    <row r="85" spans="1:26" ht="11.25">
      <c r="A85" s="2">
        <v>21000</v>
      </c>
      <c r="B85" s="2">
        <f t="shared" si="19"/>
        <v>227.5525121601022</v>
      </c>
      <c r="C85" s="2" t="s">
        <v>63</v>
      </c>
      <c r="D85" s="1">
        <f t="shared" si="1"/>
        <v>39025</v>
      </c>
      <c r="E85" s="1">
        <f t="shared" si="1"/>
        <v>39033</v>
      </c>
      <c r="F85" s="2">
        <v>19500</v>
      </c>
      <c r="G85" s="2">
        <f t="shared" si="20"/>
        <v>21000</v>
      </c>
      <c r="H85" s="2">
        <f t="shared" si="2"/>
        <v>0.3</v>
      </c>
      <c r="J85" s="2">
        <f t="shared" si="21"/>
        <v>0.021917808219178082</v>
      </c>
      <c r="K85" s="2">
        <f t="shared" si="22"/>
        <v>1.690779619383699</v>
      </c>
      <c r="L85" s="2">
        <f t="shared" si="23"/>
        <v>1.6463656267718427</v>
      </c>
      <c r="M85" s="2">
        <f t="shared" si="24"/>
        <v>1517.7347531112973</v>
      </c>
      <c r="N85" s="2">
        <f t="shared" si="25"/>
        <v>17.734753111297323</v>
      </c>
      <c r="P85" s="1">
        <f t="shared" si="3"/>
        <v>39025</v>
      </c>
      <c r="Q85" s="1">
        <f t="shared" si="4"/>
        <v>39033</v>
      </c>
      <c r="R85" s="2">
        <v>20000</v>
      </c>
      <c r="S85" s="2">
        <f t="shared" si="26"/>
        <v>21000</v>
      </c>
      <c r="T85" s="2">
        <f t="shared" si="5"/>
        <v>0.3</v>
      </c>
      <c r="V85" s="2">
        <f t="shared" si="27"/>
        <v>0.021917808219178082</v>
      </c>
      <c r="W85" s="2">
        <f t="shared" si="28"/>
        <v>1.1207383667193036</v>
      </c>
      <c r="X85" s="2">
        <f t="shared" si="29"/>
        <v>1.0763243741074473</v>
      </c>
      <c r="Y85" s="2">
        <f t="shared" si="30"/>
        <v>1062.629728791093</v>
      </c>
      <c r="Z85" s="2">
        <f t="shared" si="31"/>
        <v>62.62972879109293</v>
      </c>
    </row>
    <row r="86" spans="1:26" ht="11.25">
      <c r="A86" s="2">
        <v>21200</v>
      </c>
      <c r="B86" s="2">
        <f t="shared" si="19"/>
        <v>234.93697378193974</v>
      </c>
      <c r="C86" s="2" t="s">
        <v>63</v>
      </c>
      <c r="D86" s="1">
        <f t="shared" si="1"/>
        <v>39025</v>
      </c>
      <c r="E86" s="1">
        <f t="shared" si="1"/>
        <v>39033</v>
      </c>
      <c r="F86" s="2">
        <v>19500</v>
      </c>
      <c r="G86" s="2">
        <f t="shared" si="20"/>
        <v>21200</v>
      </c>
      <c r="H86" s="2">
        <f t="shared" si="2"/>
        <v>0.3</v>
      </c>
      <c r="J86" s="2">
        <f t="shared" si="21"/>
        <v>0.021917808219178082</v>
      </c>
      <c r="K86" s="2">
        <f t="shared" si="22"/>
        <v>1.9041975851446378</v>
      </c>
      <c r="L86" s="2">
        <f t="shared" si="23"/>
        <v>1.8597835925327815</v>
      </c>
      <c r="M86" s="2">
        <f t="shared" si="24"/>
        <v>1710.4574255179614</v>
      </c>
      <c r="N86" s="2">
        <f t="shared" si="25"/>
        <v>10.457425517961383</v>
      </c>
      <c r="P86" s="1">
        <f t="shared" si="3"/>
        <v>39025</v>
      </c>
      <c r="Q86" s="1">
        <f t="shared" si="4"/>
        <v>39033</v>
      </c>
      <c r="R86" s="2">
        <v>20000</v>
      </c>
      <c r="S86" s="2">
        <f t="shared" si="26"/>
        <v>21200</v>
      </c>
      <c r="T86" s="2">
        <f t="shared" si="5"/>
        <v>0.3</v>
      </c>
      <c r="V86" s="2">
        <f t="shared" si="27"/>
        <v>0.021917808219178082</v>
      </c>
      <c r="W86" s="2">
        <f t="shared" si="28"/>
        <v>1.334156332480243</v>
      </c>
      <c r="X86" s="2">
        <f t="shared" si="29"/>
        <v>1.2897423398683867</v>
      </c>
      <c r="Y86" s="2">
        <f t="shared" si="30"/>
        <v>1240.583477954082</v>
      </c>
      <c r="Z86" s="2">
        <f t="shared" si="31"/>
        <v>40.5834779540819</v>
      </c>
    </row>
    <row r="87" spans="1:26" ht="11.25">
      <c r="A87" s="2">
        <v>21400</v>
      </c>
      <c r="B87" s="2">
        <f t="shared" si="19"/>
        <v>240.22663155675582</v>
      </c>
      <c r="C87" s="2" t="s">
        <v>63</v>
      </c>
      <c r="D87" s="1">
        <f t="shared" si="1"/>
        <v>39025</v>
      </c>
      <c r="E87" s="1">
        <f t="shared" si="1"/>
        <v>39033</v>
      </c>
      <c r="F87" s="2">
        <v>19500</v>
      </c>
      <c r="G87" s="2">
        <f t="shared" si="20"/>
        <v>21400</v>
      </c>
      <c r="H87" s="2">
        <f t="shared" si="2"/>
        <v>0.3</v>
      </c>
      <c r="J87" s="2">
        <f t="shared" si="21"/>
        <v>0.021917808219178082</v>
      </c>
      <c r="K87" s="2">
        <f t="shared" si="22"/>
        <v>2.1156115967580096</v>
      </c>
      <c r="L87" s="2">
        <f t="shared" si="23"/>
        <v>2.0711976041461533</v>
      </c>
      <c r="M87" s="2">
        <f t="shared" si="24"/>
        <v>1905.9752305922884</v>
      </c>
      <c r="N87" s="2">
        <f t="shared" si="25"/>
        <v>5.975230592288426</v>
      </c>
      <c r="P87" s="1">
        <f t="shared" si="3"/>
        <v>39025</v>
      </c>
      <c r="Q87" s="1">
        <f t="shared" si="4"/>
        <v>39033</v>
      </c>
      <c r="R87" s="2">
        <v>20000</v>
      </c>
      <c r="S87" s="2">
        <f t="shared" si="26"/>
        <v>21400</v>
      </c>
      <c r="T87" s="2">
        <f t="shared" si="5"/>
        <v>0.3</v>
      </c>
      <c r="V87" s="2">
        <f t="shared" si="27"/>
        <v>0.021917808219178082</v>
      </c>
      <c r="W87" s="2">
        <f t="shared" si="28"/>
        <v>1.5455703440936113</v>
      </c>
      <c r="X87" s="2">
        <f t="shared" si="29"/>
        <v>1.501156351481755</v>
      </c>
      <c r="Y87" s="2">
        <f t="shared" si="30"/>
        <v>1425.5219674787768</v>
      </c>
      <c r="Z87" s="2">
        <f t="shared" si="31"/>
        <v>25.521967478776787</v>
      </c>
    </row>
    <row r="88" spans="1:26" ht="11.25">
      <c r="A88" s="2">
        <v>21600</v>
      </c>
      <c r="B88" s="2">
        <f t="shared" si="19"/>
        <v>243.8668085450263</v>
      </c>
      <c r="C88" s="2" t="s">
        <v>63</v>
      </c>
      <c r="D88" s="1">
        <f t="shared" si="1"/>
        <v>39025</v>
      </c>
      <c r="E88" s="1">
        <f t="shared" si="1"/>
        <v>39033</v>
      </c>
      <c r="F88" s="2">
        <v>19500</v>
      </c>
      <c r="G88" s="2">
        <f t="shared" si="20"/>
        <v>21600</v>
      </c>
      <c r="H88" s="2">
        <f t="shared" si="2"/>
        <v>0.3</v>
      </c>
      <c r="J88" s="2">
        <f t="shared" si="21"/>
        <v>0.021917808219178082</v>
      </c>
      <c r="K88" s="2">
        <f t="shared" si="22"/>
        <v>2.3250589379058577</v>
      </c>
      <c r="L88" s="2">
        <f t="shared" si="23"/>
        <v>2.2806449452940014</v>
      </c>
      <c r="M88" s="2">
        <f t="shared" si="24"/>
        <v>2103.309016838066</v>
      </c>
      <c r="N88" s="2">
        <f t="shared" si="25"/>
        <v>3.3090168380658724</v>
      </c>
      <c r="P88" s="1">
        <f t="shared" si="3"/>
        <v>39025</v>
      </c>
      <c r="Q88" s="1">
        <f t="shared" si="4"/>
        <v>39033</v>
      </c>
      <c r="R88" s="2">
        <v>20000</v>
      </c>
      <c r="S88" s="2">
        <f t="shared" si="26"/>
        <v>21600</v>
      </c>
      <c r="T88" s="2">
        <f t="shared" si="5"/>
        <v>0.3</v>
      </c>
      <c r="V88" s="2">
        <f t="shared" si="27"/>
        <v>0.021917808219178082</v>
      </c>
      <c r="W88" s="2">
        <f t="shared" si="28"/>
        <v>1.7550176852414607</v>
      </c>
      <c r="X88" s="2">
        <f t="shared" si="29"/>
        <v>1.7106036926296044</v>
      </c>
      <c r="Y88" s="2">
        <f t="shared" si="30"/>
        <v>1615.5753997480133</v>
      </c>
      <c r="Z88" s="2">
        <f t="shared" si="31"/>
        <v>15.575399748013297</v>
      </c>
    </row>
    <row r="89" spans="1:26" ht="11.25">
      <c r="A89" s="2">
        <v>21800</v>
      </c>
      <c r="B89" s="2">
        <f t="shared" si="19"/>
        <v>246.27609766759088</v>
      </c>
      <c r="C89" s="2" t="s">
        <v>63</v>
      </c>
      <c r="D89" s="1">
        <f t="shared" si="1"/>
        <v>39025</v>
      </c>
      <c r="E89" s="1">
        <f t="shared" si="1"/>
        <v>39033</v>
      </c>
      <c r="F89" s="2">
        <v>19500</v>
      </c>
      <c r="G89" s="2">
        <f t="shared" si="20"/>
        <v>21800</v>
      </c>
      <c r="H89" s="2">
        <f t="shared" si="2"/>
        <v>0.3</v>
      </c>
      <c r="J89" s="2">
        <f t="shared" si="21"/>
        <v>0.021917808219178082</v>
      </c>
      <c r="K89" s="2">
        <f t="shared" si="22"/>
        <v>2.5325758613554195</v>
      </c>
      <c r="L89" s="2">
        <f t="shared" si="23"/>
        <v>2.488161868743563</v>
      </c>
      <c r="M89" s="2">
        <f t="shared" si="24"/>
        <v>2301.776543851982</v>
      </c>
      <c r="N89" s="2">
        <f t="shared" si="25"/>
        <v>1.7765438519818417</v>
      </c>
      <c r="P89" s="1">
        <f t="shared" si="3"/>
        <v>39025</v>
      </c>
      <c r="Q89" s="1">
        <f t="shared" si="4"/>
        <v>39033</v>
      </c>
      <c r="R89" s="2">
        <v>20000</v>
      </c>
      <c r="S89" s="2">
        <f t="shared" si="26"/>
        <v>21800</v>
      </c>
      <c r="T89" s="2">
        <f t="shared" si="5"/>
        <v>0.3</v>
      </c>
      <c r="V89" s="2">
        <f t="shared" si="27"/>
        <v>0.021917808219178082</v>
      </c>
      <c r="W89" s="2">
        <f t="shared" si="28"/>
        <v>1.9625346086910231</v>
      </c>
      <c r="X89" s="2">
        <f t="shared" si="29"/>
        <v>1.9181206160791668</v>
      </c>
      <c r="Y89" s="2">
        <f t="shared" si="30"/>
        <v>1809.2243485168</v>
      </c>
      <c r="Z89" s="2">
        <f t="shared" si="31"/>
        <v>9.224348516800092</v>
      </c>
    </row>
    <row r="90" spans="1:26" ht="11.25">
      <c r="A90" s="2">
        <v>22000</v>
      </c>
      <c r="B90" s="2">
        <f t="shared" si="19"/>
        <v>247.81139237274874</v>
      </c>
      <c r="C90" s="2" t="s">
        <v>63</v>
      </c>
      <c r="D90" s="1">
        <f t="shared" si="1"/>
        <v>39025</v>
      </c>
      <c r="E90" s="1">
        <f t="shared" si="1"/>
        <v>39033</v>
      </c>
      <c r="F90" s="2">
        <v>19500</v>
      </c>
      <c r="G90" s="2">
        <f t="shared" si="20"/>
        <v>22000</v>
      </c>
      <c r="H90" s="2">
        <f t="shared" si="2"/>
        <v>0.3</v>
      </c>
      <c r="J90" s="2">
        <f t="shared" si="21"/>
        <v>0.021917808219178082</v>
      </c>
      <c r="K90" s="2">
        <f t="shared" si="22"/>
        <v>2.738197626619427</v>
      </c>
      <c r="L90" s="2">
        <f t="shared" si="23"/>
        <v>2.6937836340075707</v>
      </c>
      <c r="M90" s="2">
        <f t="shared" si="24"/>
        <v>2500.924979771349</v>
      </c>
      <c r="N90" s="2">
        <f t="shared" si="25"/>
        <v>0.9249797713491716</v>
      </c>
      <c r="P90" s="1">
        <f t="shared" si="3"/>
        <v>39025</v>
      </c>
      <c r="Q90" s="1">
        <f t="shared" si="4"/>
        <v>39033</v>
      </c>
      <c r="R90" s="2">
        <v>20000</v>
      </c>
      <c r="S90" s="2">
        <f t="shared" si="26"/>
        <v>22000</v>
      </c>
      <c r="T90" s="2">
        <f t="shared" si="5"/>
        <v>0.3</v>
      </c>
      <c r="V90" s="2">
        <f t="shared" si="27"/>
        <v>0.021917808219178082</v>
      </c>
      <c r="W90" s="2">
        <f t="shared" si="28"/>
        <v>2.1681563739550316</v>
      </c>
      <c r="X90" s="2">
        <f t="shared" si="29"/>
        <v>2.1237423813431753</v>
      </c>
      <c r="Y90" s="2">
        <f t="shared" si="30"/>
        <v>2005.3021950258517</v>
      </c>
      <c r="Z90" s="2">
        <f t="shared" si="31"/>
        <v>5.302195025851688</v>
      </c>
    </row>
    <row r="91" spans="1:26" ht="11.25">
      <c r="A91" s="2">
        <v>22200</v>
      </c>
      <c r="B91" s="2">
        <f t="shared" si="19"/>
        <v>248.7543196513834</v>
      </c>
      <c r="C91" s="2" t="s">
        <v>63</v>
      </c>
      <c r="D91" s="1">
        <f t="shared" si="1"/>
        <v>39025</v>
      </c>
      <c r="E91" s="1">
        <f t="shared" si="1"/>
        <v>39033</v>
      </c>
      <c r="F91" s="2">
        <v>19500</v>
      </c>
      <c r="G91" s="2">
        <f t="shared" si="20"/>
        <v>22200</v>
      </c>
      <c r="H91" s="2">
        <f t="shared" si="2"/>
        <v>0.3</v>
      </c>
      <c r="J91" s="2">
        <f t="shared" si="21"/>
        <v>0.021917808219178082</v>
      </c>
      <c r="K91" s="2">
        <f t="shared" si="22"/>
        <v>2.9419585359122804</v>
      </c>
      <c r="L91" s="2">
        <f t="shared" si="23"/>
        <v>2.897544543300424</v>
      </c>
      <c r="M91" s="2">
        <f t="shared" si="24"/>
        <v>2700.4672379278527</v>
      </c>
      <c r="N91" s="2">
        <f t="shared" si="25"/>
        <v>0.46723792785269325</v>
      </c>
      <c r="P91" s="1">
        <f t="shared" si="3"/>
        <v>39025</v>
      </c>
      <c r="Q91" s="1">
        <f t="shared" si="4"/>
        <v>39033</v>
      </c>
      <c r="R91" s="2">
        <v>20000</v>
      </c>
      <c r="S91" s="2">
        <f t="shared" si="26"/>
        <v>22200</v>
      </c>
      <c r="T91" s="2">
        <f t="shared" si="5"/>
        <v>0.3</v>
      </c>
      <c r="V91" s="2">
        <f t="shared" si="27"/>
        <v>0.021917808219178082</v>
      </c>
      <c r="W91" s="2">
        <f t="shared" si="28"/>
        <v>2.371917283247885</v>
      </c>
      <c r="X91" s="2">
        <f t="shared" si="29"/>
        <v>2.3275032906360287</v>
      </c>
      <c r="Y91" s="2">
        <f t="shared" si="30"/>
        <v>2202.958598625086</v>
      </c>
      <c r="Z91" s="2">
        <f t="shared" si="31"/>
        <v>2.9585986250858696</v>
      </c>
    </row>
    <row r="92" spans="1:26" ht="11.25">
      <c r="A92" s="2">
        <v>22400</v>
      </c>
      <c r="B92" s="2">
        <f t="shared" si="19"/>
        <v>249.3130211948428</v>
      </c>
      <c r="C92" s="2" t="s">
        <v>63</v>
      </c>
      <c r="D92" s="1">
        <f t="shared" si="1"/>
        <v>39025</v>
      </c>
      <c r="E92" s="1">
        <f t="shared" si="1"/>
        <v>39033</v>
      </c>
      <c r="F92" s="2">
        <v>19500</v>
      </c>
      <c r="G92" s="2">
        <f t="shared" si="20"/>
        <v>22400</v>
      </c>
      <c r="H92" s="2">
        <f t="shared" si="2"/>
        <v>0.3</v>
      </c>
      <c r="J92" s="2">
        <f t="shared" si="21"/>
        <v>0.021917808219178082</v>
      </c>
      <c r="K92" s="2">
        <f t="shared" si="22"/>
        <v>3.143891968493754</v>
      </c>
      <c r="L92" s="2">
        <f t="shared" si="23"/>
        <v>3.0994779758818978</v>
      </c>
      <c r="M92" s="2">
        <f t="shared" si="24"/>
        <v>2900.2290777107737</v>
      </c>
      <c r="N92" s="2">
        <f t="shared" si="25"/>
        <v>0.22907771077370853</v>
      </c>
      <c r="P92" s="1">
        <f t="shared" si="3"/>
        <v>39025</v>
      </c>
      <c r="Q92" s="1">
        <f t="shared" si="4"/>
        <v>39033</v>
      </c>
      <c r="R92" s="2">
        <v>20000</v>
      </c>
      <c r="S92" s="2">
        <f t="shared" si="26"/>
        <v>22400</v>
      </c>
      <c r="T92" s="2">
        <f t="shared" si="5"/>
        <v>0.3</v>
      </c>
      <c r="V92" s="2">
        <f t="shared" si="27"/>
        <v>0.021917808219178082</v>
      </c>
      <c r="W92" s="2">
        <f t="shared" si="28"/>
        <v>2.57385071582936</v>
      </c>
      <c r="X92" s="2">
        <f t="shared" si="29"/>
        <v>2.5294367232175037</v>
      </c>
      <c r="Y92" s="2">
        <f t="shared" si="30"/>
        <v>2401.603035321088</v>
      </c>
      <c r="Z92" s="2">
        <f t="shared" si="31"/>
        <v>1.6030353210881003</v>
      </c>
    </row>
    <row r="93" spans="1:26" ht="11.25">
      <c r="A93" s="2">
        <v>22600</v>
      </c>
      <c r="B93" s="2">
        <f t="shared" si="19"/>
        <v>249.63270036576978</v>
      </c>
      <c r="C93" s="2" t="s">
        <v>63</v>
      </c>
      <c r="D93" s="1">
        <f t="shared" si="1"/>
        <v>39025</v>
      </c>
      <c r="E93" s="1">
        <f t="shared" si="1"/>
        <v>39033</v>
      </c>
      <c r="F93" s="2">
        <v>19500</v>
      </c>
      <c r="G93" s="2">
        <f t="shared" si="20"/>
        <v>22600</v>
      </c>
      <c r="H93" s="2">
        <f t="shared" si="2"/>
        <v>0.3</v>
      </c>
      <c r="J93" s="2">
        <f t="shared" si="21"/>
        <v>0.021917808219178082</v>
      </c>
      <c r="K93" s="2">
        <f t="shared" si="22"/>
        <v>3.3440304134862737</v>
      </c>
      <c r="L93" s="2">
        <f t="shared" si="23"/>
        <v>3.2996164208744174</v>
      </c>
      <c r="M93" s="2">
        <f t="shared" si="24"/>
        <v>3100.109061419429</v>
      </c>
      <c r="N93" s="2">
        <f t="shared" si="25"/>
        <v>0.10906141942905379</v>
      </c>
      <c r="P93" s="1">
        <f t="shared" si="3"/>
        <v>39025</v>
      </c>
      <c r="Q93" s="1">
        <f t="shared" si="4"/>
        <v>39033</v>
      </c>
      <c r="R93" s="2">
        <v>20000</v>
      </c>
      <c r="S93" s="2">
        <f t="shared" si="26"/>
        <v>22600</v>
      </c>
      <c r="T93" s="2">
        <f t="shared" si="5"/>
        <v>0.3</v>
      </c>
      <c r="V93" s="2">
        <f t="shared" si="27"/>
        <v>0.021917808219178082</v>
      </c>
      <c r="W93" s="2">
        <f t="shared" si="28"/>
        <v>2.773989160821872</v>
      </c>
      <c r="X93" s="2">
        <f t="shared" si="29"/>
        <v>2.729575168210016</v>
      </c>
      <c r="Y93" s="2">
        <f t="shared" si="30"/>
        <v>2600.8436606878895</v>
      </c>
      <c r="Z93" s="2">
        <f t="shared" si="31"/>
        <v>0.8436606878894963</v>
      </c>
    </row>
    <row r="94" spans="1:26" ht="11.25">
      <c r="A94" s="2">
        <v>22800</v>
      </c>
      <c r="B94" s="2">
        <f t="shared" si="19"/>
        <v>249.8095019964112</v>
      </c>
      <c r="C94" s="2" t="s">
        <v>63</v>
      </c>
      <c r="D94" s="1">
        <f t="shared" si="1"/>
        <v>39025</v>
      </c>
      <c r="E94" s="1">
        <f t="shared" si="1"/>
        <v>39033</v>
      </c>
      <c r="F94" s="2">
        <v>19500</v>
      </c>
      <c r="G94" s="2">
        <f t="shared" si="20"/>
        <v>22800</v>
      </c>
      <c r="H94" s="2">
        <f t="shared" si="2"/>
        <v>0.3</v>
      </c>
      <c r="J94" s="2">
        <f t="shared" si="21"/>
        <v>0.021917808219178082</v>
      </c>
      <c r="K94" s="2">
        <f t="shared" si="22"/>
        <v>3.5424055012464066</v>
      </c>
      <c r="L94" s="2">
        <f t="shared" si="23"/>
        <v>3.4979915086345503</v>
      </c>
      <c r="M94" s="2">
        <f t="shared" si="24"/>
        <v>3300.0504451880915</v>
      </c>
      <c r="N94" s="2">
        <f t="shared" si="25"/>
        <v>0.05044518809154397</v>
      </c>
      <c r="P94" s="1">
        <f t="shared" si="3"/>
        <v>39025</v>
      </c>
      <c r="Q94" s="1">
        <f t="shared" si="4"/>
        <v>39033</v>
      </c>
      <c r="R94" s="2">
        <v>20000</v>
      </c>
      <c r="S94" s="2">
        <f t="shared" si="26"/>
        <v>22800</v>
      </c>
      <c r="T94" s="2">
        <f t="shared" si="5"/>
        <v>0.3</v>
      </c>
      <c r="V94" s="2">
        <f t="shared" si="27"/>
        <v>0.021917808219178082</v>
      </c>
      <c r="W94" s="2">
        <f t="shared" si="28"/>
        <v>2.972364248582005</v>
      </c>
      <c r="X94" s="2">
        <f t="shared" si="29"/>
        <v>2.9279502559701487</v>
      </c>
      <c r="Y94" s="2">
        <f t="shared" si="30"/>
        <v>2800.431441195269</v>
      </c>
      <c r="Z94" s="2">
        <f t="shared" si="31"/>
        <v>0.4314411952691444</v>
      </c>
    </row>
    <row r="95" spans="1:26" ht="11.25">
      <c r="A95" s="2">
        <v>23000</v>
      </c>
      <c r="B95" s="2">
        <f t="shared" si="19"/>
        <v>249.90410135480124</v>
      </c>
      <c r="C95" s="2" t="s">
        <v>63</v>
      </c>
      <c r="D95" s="1">
        <f t="shared" si="1"/>
        <v>39025</v>
      </c>
      <c r="E95" s="1">
        <f t="shared" si="1"/>
        <v>39033</v>
      </c>
      <c r="F95" s="2">
        <v>19500</v>
      </c>
      <c r="G95" s="2">
        <f t="shared" si="20"/>
        <v>23000</v>
      </c>
      <c r="H95" s="2">
        <f t="shared" si="2"/>
        <v>0.3</v>
      </c>
      <c r="J95" s="2">
        <f t="shared" si="21"/>
        <v>0.021917808219178082</v>
      </c>
      <c r="K95" s="2">
        <f t="shared" si="22"/>
        <v>3.7390480333664105</v>
      </c>
      <c r="L95" s="2">
        <f t="shared" si="23"/>
        <v>3.694634040754554</v>
      </c>
      <c r="M95" s="2">
        <f t="shared" si="24"/>
        <v>3500.022680602364</v>
      </c>
      <c r="N95" s="2">
        <f t="shared" si="25"/>
        <v>0.022680602363834623</v>
      </c>
      <c r="P95" s="1">
        <f t="shared" si="3"/>
        <v>39025</v>
      </c>
      <c r="Q95" s="1">
        <f t="shared" si="4"/>
        <v>39033</v>
      </c>
      <c r="R95" s="2">
        <v>20000</v>
      </c>
      <c r="S95" s="2">
        <f t="shared" si="26"/>
        <v>23000</v>
      </c>
      <c r="T95" s="2">
        <f t="shared" si="5"/>
        <v>0.3</v>
      </c>
      <c r="V95" s="2">
        <f t="shared" si="27"/>
        <v>0.021917808219178082</v>
      </c>
      <c r="W95" s="2">
        <f t="shared" si="28"/>
        <v>3.16900678070201</v>
      </c>
      <c r="X95" s="2">
        <f t="shared" si="29"/>
        <v>3.124592788090154</v>
      </c>
      <c r="Y95" s="2">
        <f t="shared" si="30"/>
        <v>3000.2144778927614</v>
      </c>
      <c r="Z95" s="2">
        <f t="shared" si="31"/>
        <v>0.21447789276135154</v>
      </c>
    </row>
    <row r="96" spans="1:26" ht="11.25">
      <c r="A96" s="2">
        <v>23200</v>
      </c>
      <c r="B96" s="2">
        <f t="shared" si="19"/>
        <v>249.95311320770452</v>
      </c>
      <c r="C96" s="2" t="s">
        <v>63</v>
      </c>
      <c r="D96" s="1">
        <f t="shared" si="1"/>
        <v>39025</v>
      </c>
      <c r="E96" s="1">
        <f t="shared" si="1"/>
        <v>39033</v>
      </c>
      <c r="F96" s="2">
        <v>19500</v>
      </c>
      <c r="G96" s="2">
        <f t="shared" si="20"/>
        <v>23200</v>
      </c>
      <c r="H96" s="2">
        <f t="shared" si="2"/>
        <v>0.3</v>
      </c>
      <c r="J96" s="2">
        <f t="shared" si="21"/>
        <v>0.021917808219178082</v>
      </c>
      <c r="K96" s="2">
        <f t="shared" si="22"/>
        <v>3.933988011376927</v>
      </c>
      <c r="L96" s="2">
        <f t="shared" si="23"/>
        <v>3.889574018765071</v>
      </c>
      <c r="M96" s="2">
        <f t="shared" si="24"/>
        <v>3700.009917642172</v>
      </c>
      <c r="N96" s="2">
        <f t="shared" si="25"/>
        <v>0.009917642171785701</v>
      </c>
      <c r="P96" s="1">
        <f t="shared" si="3"/>
        <v>39025</v>
      </c>
      <c r="Q96" s="1">
        <f t="shared" si="4"/>
        <v>39033</v>
      </c>
      <c r="R96" s="2">
        <v>20000</v>
      </c>
      <c r="S96" s="2">
        <f t="shared" si="26"/>
        <v>23200</v>
      </c>
      <c r="T96" s="2">
        <f t="shared" si="5"/>
        <v>0.3</v>
      </c>
      <c r="V96" s="2">
        <f t="shared" si="27"/>
        <v>0.021917808219178082</v>
      </c>
      <c r="W96" s="2">
        <f t="shared" si="28"/>
        <v>3.3639467587125287</v>
      </c>
      <c r="X96" s="2">
        <f t="shared" si="29"/>
        <v>3.3195327661006724</v>
      </c>
      <c r="Y96" s="2">
        <f t="shared" si="30"/>
        <v>3200.1036912267627</v>
      </c>
      <c r="Z96" s="2">
        <f t="shared" si="31"/>
        <v>0.10369122676274856</v>
      </c>
    </row>
    <row r="97" spans="1:26" ht="11.25">
      <c r="A97" s="2">
        <v>23400</v>
      </c>
      <c r="B97" s="2">
        <f t="shared" si="19"/>
        <v>249.97772226490088</v>
      </c>
      <c r="C97" s="2" t="s">
        <v>63</v>
      </c>
      <c r="D97" s="1">
        <f t="shared" si="1"/>
        <v>39025</v>
      </c>
      <c r="E97" s="1">
        <f t="shared" si="1"/>
        <v>39033</v>
      </c>
      <c r="F97" s="2">
        <v>19500</v>
      </c>
      <c r="G97" s="2">
        <f t="shared" si="20"/>
        <v>23400</v>
      </c>
      <c r="H97" s="2">
        <f t="shared" si="2"/>
        <v>0.3</v>
      </c>
      <c r="J97" s="2">
        <f t="shared" si="21"/>
        <v>0.021917808219178082</v>
      </c>
      <c r="K97" s="2">
        <f t="shared" si="22"/>
        <v>4.127254664217771</v>
      </c>
      <c r="L97" s="2">
        <f t="shared" si="23"/>
        <v>4.082840671605915</v>
      </c>
      <c r="M97" s="2">
        <f t="shared" si="24"/>
        <v>3900.004220062201</v>
      </c>
      <c r="N97" s="2">
        <f t="shared" si="25"/>
        <v>0.004220062201056862</v>
      </c>
      <c r="P97" s="1">
        <f t="shared" si="3"/>
        <v>39025</v>
      </c>
      <c r="Q97" s="1">
        <f t="shared" si="4"/>
        <v>39033</v>
      </c>
      <c r="R97" s="2">
        <v>20000</v>
      </c>
      <c r="S97" s="2">
        <f t="shared" si="26"/>
        <v>23400</v>
      </c>
      <c r="T97" s="2">
        <f t="shared" si="5"/>
        <v>0.3</v>
      </c>
      <c r="V97" s="2">
        <f t="shared" si="27"/>
        <v>0.021917808219178082</v>
      </c>
      <c r="W97" s="2">
        <f t="shared" si="28"/>
        <v>3.557213411553373</v>
      </c>
      <c r="X97" s="2">
        <f t="shared" si="29"/>
        <v>3.512799418941517</v>
      </c>
      <c r="Y97" s="2">
        <f t="shared" si="30"/>
        <v>3400.0487755323993</v>
      </c>
      <c r="Z97" s="2">
        <f t="shared" si="31"/>
        <v>0.04877553239930421</v>
      </c>
    </row>
    <row r="98" spans="1:26" ht="11.25">
      <c r="A98" s="2">
        <v>23600</v>
      </c>
      <c r="B98" s="2">
        <f t="shared" si="19"/>
        <v>249.98970701390317</v>
      </c>
      <c r="C98" s="2" t="s">
        <v>63</v>
      </c>
      <c r="D98" s="1">
        <f t="shared" si="1"/>
        <v>39025</v>
      </c>
      <c r="E98" s="1">
        <f t="shared" si="1"/>
        <v>39033</v>
      </c>
      <c r="F98" s="2">
        <v>19500</v>
      </c>
      <c r="G98" s="2">
        <f t="shared" si="20"/>
        <v>23600</v>
      </c>
      <c r="H98" s="2">
        <f t="shared" si="2"/>
        <v>0.3</v>
      </c>
      <c r="J98" s="2">
        <f t="shared" si="21"/>
        <v>0.021917808219178082</v>
      </c>
      <c r="K98" s="2">
        <f t="shared" si="22"/>
        <v>4.318876474539699</v>
      </c>
      <c r="L98" s="2">
        <f t="shared" si="23"/>
        <v>4.274462481927842</v>
      </c>
      <c r="M98" s="2">
        <f t="shared" si="24"/>
        <v>4100.001748342263</v>
      </c>
      <c r="N98" s="2">
        <f t="shared" si="25"/>
        <v>0.0017483422634541057</v>
      </c>
      <c r="P98" s="1">
        <f t="shared" si="3"/>
        <v>39025</v>
      </c>
      <c r="Q98" s="1">
        <f t="shared" si="4"/>
        <v>39033</v>
      </c>
      <c r="R98" s="2">
        <v>20000</v>
      </c>
      <c r="S98" s="2">
        <f t="shared" si="26"/>
        <v>23600</v>
      </c>
      <c r="T98" s="2">
        <f t="shared" si="5"/>
        <v>0.3</v>
      </c>
      <c r="V98" s="2">
        <f t="shared" si="27"/>
        <v>0.021917808219178082</v>
      </c>
      <c r="W98" s="2">
        <f t="shared" si="28"/>
        <v>3.748835221875301</v>
      </c>
      <c r="X98" s="2">
        <f t="shared" si="29"/>
        <v>3.7044212292634446</v>
      </c>
      <c r="Y98" s="2">
        <f t="shared" si="30"/>
        <v>3600.022334314457</v>
      </c>
      <c r="Z98" s="2">
        <f t="shared" si="31"/>
        <v>0.02233431445711176</v>
      </c>
    </row>
    <row r="99" spans="1:26" ht="11.25">
      <c r="A99" s="2">
        <v>23800</v>
      </c>
      <c r="B99" s="2">
        <f t="shared" si="19"/>
        <v>249.9953726907297</v>
      </c>
      <c r="C99" s="2" t="s">
        <v>63</v>
      </c>
      <c r="D99" s="1">
        <f t="shared" si="1"/>
        <v>39025</v>
      </c>
      <c r="E99" s="1">
        <f t="shared" si="1"/>
        <v>39033</v>
      </c>
      <c r="F99" s="2">
        <v>19500</v>
      </c>
      <c r="G99" s="2">
        <f t="shared" si="20"/>
        <v>23800</v>
      </c>
      <c r="H99" s="2">
        <f t="shared" si="2"/>
        <v>0.3</v>
      </c>
      <c r="J99" s="2">
        <f t="shared" si="21"/>
        <v>0.021917808219178082</v>
      </c>
      <c r="K99" s="2">
        <f t="shared" si="22"/>
        <v>4.508881203896366</v>
      </c>
      <c r="L99" s="2">
        <f t="shared" si="23"/>
        <v>4.46446721128451</v>
      </c>
      <c r="M99" s="2">
        <f t="shared" si="24"/>
        <v>4300.000705624239</v>
      </c>
      <c r="N99" s="2">
        <f t="shared" si="25"/>
        <v>0.0007056242393446155</v>
      </c>
      <c r="P99" s="1">
        <f t="shared" si="3"/>
        <v>39025</v>
      </c>
      <c r="Q99" s="1">
        <f t="shared" si="4"/>
        <v>39033</v>
      </c>
      <c r="R99" s="2">
        <v>20000</v>
      </c>
      <c r="S99" s="2">
        <f t="shared" si="26"/>
        <v>23800</v>
      </c>
      <c r="T99" s="2">
        <f t="shared" si="5"/>
        <v>0.3</v>
      </c>
      <c r="V99" s="2">
        <f t="shared" si="27"/>
        <v>0.021917808219178082</v>
      </c>
      <c r="W99" s="2">
        <f t="shared" si="28"/>
        <v>3.9388399512319654</v>
      </c>
      <c r="X99" s="2">
        <f t="shared" si="29"/>
        <v>3.894425958620109</v>
      </c>
      <c r="Y99" s="2">
        <f t="shared" si="30"/>
        <v>3800.00996024278</v>
      </c>
      <c r="Z99" s="2">
        <f t="shared" si="31"/>
        <v>0.009960242779925466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Wilde</dc:creator>
  <cp:keywords/>
  <dc:description/>
  <cp:lastModifiedBy>sezam</cp:lastModifiedBy>
  <dcterms:created xsi:type="dcterms:W3CDTF">2006-10-28T15:18:17Z</dcterms:created>
  <dcterms:modified xsi:type="dcterms:W3CDTF">2007-05-16T12:20:09Z</dcterms:modified>
  <cp:category/>
  <cp:version/>
  <cp:contentType/>
  <cp:contentStatus/>
</cp:coreProperties>
</file>